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phadk-my.sharepoint.com/personal/kom_pha_dk/Documents/Skrivebord/2023 Teknologiforståelse på LU/"/>
    </mc:Choice>
  </mc:AlternateContent>
  <xr:revisionPtr revIDLastSave="383" documentId="8_{97EA63AA-E3AB-4145-8133-4D1560777736}" xr6:coauthVersionLast="47" xr6:coauthVersionMax="47" xr10:uidLastSave="{83A5794D-8950-4515-A5AD-E13E18324005}"/>
  <bookViews>
    <workbookView xWindow="-108" yWindow="-108" windowWidth="23256" windowHeight="13896" xr2:uid="{00000000-000D-0000-FFFF-FFFF00000000}"/>
  </bookViews>
  <sheets>
    <sheet name="Model med variable og vægte" sheetId="1" r:id="rId1"/>
    <sheet name="Opslag i listeform" sheetId="2" r:id="rId2"/>
    <sheet name="Opslag i printversion" sheetId="6" r:id="rId3"/>
  </sheets>
  <calcPr calcId="191028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6" l="1"/>
  <c r="D87" i="6"/>
  <c r="E87" i="6"/>
  <c r="F87" i="6"/>
  <c r="G87" i="6"/>
  <c r="H87" i="6"/>
  <c r="I87" i="6"/>
  <c r="J87" i="6"/>
  <c r="K87" i="6"/>
  <c r="L87" i="6"/>
  <c r="M87" i="6"/>
  <c r="B87" i="6"/>
  <c r="C83" i="6"/>
  <c r="D83" i="6"/>
  <c r="E83" i="6"/>
  <c r="F83" i="6"/>
  <c r="G83" i="6"/>
  <c r="H83" i="6"/>
  <c r="I83" i="6"/>
  <c r="J83" i="6"/>
  <c r="K83" i="6"/>
  <c r="L83" i="6"/>
  <c r="M83" i="6"/>
  <c r="B83" i="6"/>
  <c r="C79" i="6"/>
  <c r="D79" i="6"/>
  <c r="E79" i="6"/>
  <c r="F79" i="6"/>
  <c r="G79" i="6"/>
  <c r="H79" i="6"/>
  <c r="I79" i="6"/>
  <c r="J79" i="6"/>
  <c r="K79" i="6"/>
  <c r="L79" i="6"/>
  <c r="M79" i="6"/>
  <c r="B79" i="6"/>
  <c r="C75" i="6"/>
  <c r="D75" i="6"/>
  <c r="E75" i="6"/>
  <c r="F75" i="6"/>
  <c r="G75" i="6"/>
  <c r="H75" i="6"/>
  <c r="I75" i="6"/>
  <c r="J75" i="6"/>
  <c r="K75" i="6"/>
  <c r="L75" i="6"/>
  <c r="M75" i="6"/>
  <c r="B75" i="6"/>
  <c r="C71" i="6"/>
  <c r="D71" i="6"/>
  <c r="E71" i="6"/>
  <c r="F71" i="6"/>
  <c r="G71" i="6"/>
  <c r="H71" i="6"/>
  <c r="I71" i="6"/>
  <c r="J71" i="6"/>
  <c r="K71" i="6"/>
  <c r="L71" i="6"/>
  <c r="M71" i="6"/>
  <c r="B71" i="6"/>
  <c r="C67" i="6"/>
  <c r="D67" i="6"/>
  <c r="E67" i="6"/>
  <c r="F67" i="6"/>
  <c r="G67" i="6"/>
  <c r="H67" i="6"/>
  <c r="I67" i="6"/>
  <c r="J67" i="6"/>
  <c r="K67" i="6"/>
  <c r="L67" i="6"/>
  <c r="M67" i="6"/>
  <c r="B67" i="6"/>
  <c r="C63" i="6"/>
  <c r="D63" i="6"/>
  <c r="E63" i="6"/>
  <c r="F63" i="6"/>
  <c r="G63" i="6"/>
  <c r="H63" i="6"/>
  <c r="I63" i="6"/>
  <c r="J63" i="6"/>
  <c r="K63" i="6"/>
  <c r="L63" i="6"/>
  <c r="M63" i="6"/>
  <c r="B63" i="6"/>
  <c r="C59" i="6"/>
  <c r="D59" i="6"/>
  <c r="E59" i="6"/>
  <c r="F59" i="6"/>
  <c r="G59" i="6"/>
  <c r="H59" i="6"/>
  <c r="I59" i="6"/>
  <c r="J59" i="6"/>
  <c r="K59" i="6"/>
  <c r="L59" i="6"/>
  <c r="M59" i="6"/>
  <c r="B59" i="6"/>
  <c r="C55" i="6"/>
  <c r="D55" i="6"/>
  <c r="E55" i="6"/>
  <c r="F55" i="6"/>
  <c r="G55" i="6"/>
  <c r="H55" i="6"/>
  <c r="I55" i="6"/>
  <c r="J55" i="6"/>
  <c r="K55" i="6"/>
  <c r="L55" i="6"/>
  <c r="M55" i="6"/>
  <c r="B55" i="6"/>
  <c r="C51" i="6"/>
  <c r="D51" i="6"/>
  <c r="E51" i="6"/>
  <c r="F51" i="6"/>
  <c r="G51" i="6"/>
  <c r="H51" i="6"/>
  <c r="I51" i="6"/>
  <c r="J51" i="6"/>
  <c r="K51" i="6"/>
  <c r="L51" i="6"/>
  <c r="M51" i="6"/>
  <c r="B51" i="6"/>
  <c r="C47" i="6"/>
  <c r="D47" i="6"/>
  <c r="E47" i="6"/>
  <c r="F47" i="6"/>
  <c r="G47" i="6"/>
  <c r="H47" i="6"/>
  <c r="I47" i="6"/>
  <c r="J47" i="6"/>
  <c r="K47" i="6"/>
  <c r="L47" i="6"/>
  <c r="M47" i="6"/>
  <c r="B47" i="6"/>
  <c r="C43" i="6"/>
  <c r="D43" i="6"/>
  <c r="E43" i="6"/>
  <c r="F43" i="6"/>
  <c r="G43" i="6"/>
  <c r="H43" i="6"/>
  <c r="I43" i="6"/>
  <c r="J43" i="6"/>
  <c r="K43" i="6"/>
  <c r="L43" i="6"/>
  <c r="M43" i="6"/>
  <c r="B43" i="6"/>
  <c r="C39" i="6"/>
  <c r="D39" i="6"/>
  <c r="E39" i="6"/>
  <c r="F39" i="6"/>
  <c r="G39" i="6"/>
  <c r="H39" i="6"/>
  <c r="I39" i="6"/>
  <c r="J39" i="6"/>
  <c r="K39" i="6"/>
  <c r="L39" i="6"/>
  <c r="M39" i="6"/>
  <c r="B39" i="6"/>
  <c r="C35" i="6"/>
  <c r="D35" i="6"/>
  <c r="E35" i="6"/>
  <c r="F35" i="6"/>
  <c r="G35" i="6"/>
  <c r="H35" i="6"/>
  <c r="I35" i="6"/>
  <c r="J35" i="6"/>
  <c r="K35" i="6"/>
  <c r="L35" i="6"/>
  <c r="M35" i="6"/>
  <c r="B35" i="6"/>
  <c r="C31" i="6"/>
  <c r="D31" i="6"/>
  <c r="E31" i="6"/>
  <c r="F31" i="6"/>
  <c r="G31" i="6"/>
  <c r="H31" i="6"/>
  <c r="I31" i="6"/>
  <c r="J31" i="6"/>
  <c r="K31" i="6"/>
  <c r="L31" i="6"/>
  <c r="M31" i="6"/>
  <c r="B31" i="6"/>
  <c r="C27" i="6"/>
  <c r="D27" i="6"/>
  <c r="E27" i="6"/>
  <c r="F27" i="6"/>
  <c r="G27" i="6"/>
  <c r="H27" i="6"/>
  <c r="I27" i="6"/>
  <c r="J27" i="6"/>
  <c r="K27" i="6"/>
  <c r="L27" i="6"/>
  <c r="M27" i="6"/>
  <c r="B27" i="6"/>
  <c r="C23" i="6"/>
  <c r="D23" i="6"/>
  <c r="E23" i="6"/>
  <c r="F23" i="6"/>
  <c r="G23" i="6"/>
  <c r="H23" i="6"/>
  <c r="I23" i="6"/>
  <c r="J23" i="6"/>
  <c r="K23" i="6"/>
  <c r="L23" i="6"/>
  <c r="M23" i="6"/>
  <c r="B23" i="6"/>
  <c r="C19" i="6"/>
  <c r="D19" i="6"/>
  <c r="E19" i="6"/>
  <c r="F19" i="6"/>
  <c r="G19" i="6"/>
  <c r="H19" i="6"/>
  <c r="I19" i="6"/>
  <c r="J19" i="6"/>
  <c r="K19" i="6"/>
  <c r="L19" i="6"/>
  <c r="M19" i="6"/>
  <c r="B19" i="6"/>
  <c r="C15" i="6"/>
  <c r="D15" i="6"/>
  <c r="E15" i="6"/>
  <c r="F15" i="6"/>
  <c r="G15" i="6"/>
  <c r="H15" i="6"/>
  <c r="I15" i="6"/>
  <c r="J15" i="6"/>
  <c r="K15" i="6"/>
  <c r="L15" i="6"/>
  <c r="M15" i="6"/>
  <c r="B15" i="6"/>
  <c r="C11" i="6"/>
  <c r="D11" i="6"/>
  <c r="E11" i="6"/>
  <c r="F11" i="6"/>
  <c r="G11" i="6"/>
  <c r="H11" i="6"/>
  <c r="I11" i="6"/>
  <c r="J11" i="6"/>
  <c r="K11" i="6"/>
  <c r="L11" i="6"/>
  <c r="M11" i="6"/>
  <c r="B11" i="6"/>
  <c r="C99" i="6"/>
  <c r="D99" i="6"/>
  <c r="E99" i="6"/>
  <c r="F99" i="6"/>
  <c r="G99" i="6"/>
  <c r="H99" i="6"/>
  <c r="I99" i="6"/>
  <c r="J99" i="6"/>
  <c r="K99" i="6"/>
  <c r="L99" i="6"/>
  <c r="M99" i="6"/>
  <c r="B99" i="6"/>
  <c r="C95" i="6"/>
  <c r="D95" i="6"/>
  <c r="E95" i="6"/>
  <c r="F95" i="6"/>
  <c r="G95" i="6"/>
  <c r="H95" i="6"/>
  <c r="I95" i="6"/>
  <c r="J95" i="6"/>
  <c r="K95" i="6"/>
  <c r="L95" i="6"/>
  <c r="M95" i="6"/>
  <c r="B95" i="6"/>
  <c r="C91" i="6"/>
  <c r="D91" i="6"/>
  <c r="E91" i="6"/>
  <c r="F91" i="6"/>
  <c r="G91" i="6"/>
  <c r="H91" i="6"/>
  <c r="I91" i="6"/>
  <c r="J91" i="6"/>
  <c r="K91" i="6"/>
  <c r="L91" i="6"/>
  <c r="M91" i="6"/>
  <c r="B91" i="6"/>
  <c r="C7" i="6"/>
  <c r="D7" i="6"/>
  <c r="E7" i="6"/>
  <c r="F7" i="6"/>
  <c r="G7" i="6"/>
  <c r="H7" i="6"/>
  <c r="I7" i="6"/>
  <c r="J7" i="6"/>
  <c r="K7" i="6"/>
  <c r="L7" i="6"/>
  <c r="M7" i="6"/>
  <c r="B7" i="6"/>
  <c r="C3" i="6"/>
  <c r="D3" i="6"/>
  <c r="E3" i="6"/>
  <c r="F3" i="6"/>
  <c r="G3" i="6"/>
  <c r="H3" i="6"/>
  <c r="I3" i="6"/>
  <c r="J3" i="6"/>
  <c r="K3" i="6"/>
  <c r="L3" i="6"/>
  <c r="M3" i="6"/>
  <c r="B3" i="6"/>
  <c r="A99" i="6" l="1"/>
  <c r="A95" i="6"/>
  <c r="A91" i="6"/>
  <c r="A87" i="6"/>
  <c r="A83" i="6"/>
  <c r="A79" i="6"/>
  <c r="A75" i="6"/>
  <c r="A71" i="6"/>
  <c r="A67" i="6"/>
  <c r="A63" i="6"/>
  <c r="A59" i="6"/>
  <c r="A55" i="6"/>
  <c r="A51" i="6"/>
  <c r="A47" i="6"/>
  <c r="A43" i="6"/>
  <c r="A39" i="6"/>
  <c r="A35" i="6"/>
  <c r="A31" i="6"/>
  <c r="A27" i="6"/>
  <c r="A23" i="6"/>
  <c r="A19" i="6"/>
  <c r="A15" i="6"/>
  <c r="A11" i="6"/>
  <c r="A7" i="6"/>
  <c r="A3" i="6"/>
  <c r="H8" i="2" l="1"/>
  <c r="M8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H25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6" i="2"/>
  <c r="H27" i="2"/>
  <c r="H28" i="2"/>
  <c r="H29" i="2"/>
  <c r="H30" i="2"/>
  <c r="H31" i="2"/>
  <c r="R7" i="2"/>
  <c r="M7" i="2"/>
  <c r="H7" i="2"/>
  <c r="B29" i="2" l="1"/>
  <c r="B13" i="2"/>
  <c r="B14" i="2"/>
  <c r="B26" i="2"/>
  <c r="B12" i="2"/>
  <c r="B27" i="2"/>
  <c r="B31" i="2"/>
  <c r="B15" i="2"/>
  <c r="B8" i="2"/>
  <c r="B20" i="2"/>
  <c r="B18" i="2"/>
  <c r="B30" i="2"/>
  <c r="B10" i="2"/>
  <c r="B28" i="2"/>
  <c r="B11" i="2"/>
  <c r="B24" i="2"/>
  <c r="B23" i="2"/>
  <c r="B9" i="2"/>
  <c r="B22" i="2"/>
  <c r="B25" i="2"/>
  <c r="B21" i="2"/>
  <c r="B7" i="2"/>
  <c r="B19" i="2"/>
  <c r="B17" i="2"/>
  <c r="B16" i="2"/>
  <c r="D21" i="1" l="1"/>
  <c r="D22" i="1"/>
  <c r="D18" i="1"/>
  <c r="D19" i="1"/>
  <c r="D20" i="1"/>
  <c r="C22" i="1"/>
  <c r="C18" i="1"/>
  <c r="C19" i="1"/>
  <c r="C21" i="1"/>
  <c r="C20" i="1"/>
</calcChain>
</file>

<file path=xl/sharedStrings.xml><?xml version="1.0" encoding="utf-8"?>
<sst xmlns="http://schemas.openxmlformats.org/spreadsheetml/2006/main" count="485" uniqueCount="66">
  <si>
    <t>Feed-model med variable og vægte</t>
  </si>
  <si>
    <t>Pseudoformel**:</t>
  </si>
  <si>
    <t>**Pseudoformel kommer fra s128 i Digitale liv. Brugere, platforme og selvfremstillinger (2020). Kapitel 5 - Den algoritmiske offentlighed på Facebook. Hvilken rolle har algoritmen og brugeren som medskaber? Sander Andreas Schwartz. Redigeret af Rikke Andreassen, Rasmus Rex Pedersen og Connie Svabo</t>
  </si>
  <si>
    <t>Profilrelation + medietype + popularitet = nyhedsstrøm (feed)</t>
  </si>
  <si>
    <t>Fortolkning af elementer (variable) i pseudoformel med tilhørende vægtning:</t>
  </si>
  <si>
    <t>Profilrelation</t>
  </si>
  <si>
    <t>Vægt</t>
  </si>
  <si>
    <t>Medietype</t>
  </si>
  <si>
    <t>Popularitet</t>
  </si>
  <si>
    <t>Opslag af ven</t>
  </si>
  <si>
    <t>Tekst</t>
  </si>
  <si>
    <t>#likes</t>
  </si>
  <si>
    <t>Tema 1</t>
  </si>
  <si>
    <t>Billede</t>
  </si>
  <si>
    <t>#kommentarer</t>
  </si>
  <si>
    <t>Tema 2</t>
  </si>
  <si>
    <t>Lyd</t>
  </si>
  <si>
    <t>#delinger</t>
  </si>
  <si>
    <t>Tema 3</t>
  </si>
  <si>
    <t>Video</t>
  </si>
  <si>
    <t>#minutter</t>
  </si>
  <si>
    <t>Matematisering af pseudoformel:</t>
  </si>
  <si>
    <t>Nyhedsstrøm</t>
  </si>
  <si>
    <t>Output Feed</t>
  </si>
  <si>
    <t>Top 5 opslag*</t>
  </si>
  <si>
    <t>Nyhedspoint</t>
  </si>
  <si>
    <t>Opslag 1</t>
  </si>
  <si>
    <t>Opslag 2</t>
  </si>
  <si>
    <t>Opslag 3</t>
  </si>
  <si>
    <t>Opslag 4</t>
  </si>
  <si>
    <t>Opslag 5</t>
  </si>
  <si>
    <t>*Kendt bug: Hvis to eller flere opslag i top 5 får præcis samme nyhedspoint, så vises de fem bogstaver ikke korrekt.</t>
  </si>
  <si>
    <t>Udregning af nyhedspoint på liste af datagjorte opslag (A-Z):</t>
  </si>
  <si>
    <t>Point i alt</t>
  </si>
  <si>
    <t>Delpoint</t>
  </si>
  <si>
    <t>Opslag</t>
  </si>
  <si>
    <t>Ven</t>
  </si>
  <si>
    <t>T1</t>
  </si>
  <si>
    <t>T2</t>
  </si>
  <si>
    <t>T3</t>
  </si>
  <si>
    <t>I alt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</si>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</sst>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C00000"/>
      <name val="Courier New"/>
      <family val="3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0000"/>
      <name val="Calibri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5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5" xfId="0" applyFill="1" applyBorder="1"/>
    <xf numFmtId="0" fontId="0" fillId="6" borderId="8" xfId="0" applyFill="1" applyBorder="1"/>
    <xf numFmtId="0" fontId="0" fillId="8" borderId="8" xfId="0" applyFill="1" applyBorder="1"/>
    <xf numFmtId="0" fontId="0" fillId="11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6" borderId="3" xfId="0" applyFill="1" applyBorder="1"/>
    <xf numFmtId="0" fontId="0" fillId="0" borderId="12" xfId="0" applyBorder="1"/>
    <xf numFmtId="0" fontId="0" fillId="6" borderId="5" xfId="0" applyFill="1" applyBorder="1"/>
    <xf numFmtId="0" fontId="0" fillId="6" borderId="13" xfId="0" applyFill="1" applyBorder="1"/>
    <xf numFmtId="0" fontId="0" fillId="0" borderId="14" xfId="0" applyBorder="1"/>
    <xf numFmtId="0" fontId="0" fillId="4" borderId="9" xfId="0" applyFill="1" applyBorder="1"/>
    <xf numFmtId="0" fontId="0" fillId="4" borderId="10" xfId="0" applyFill="1" applyBorder="1"/>
    <xf numFmtId="0" fontId="0" fillId="8" borderId="3" xfId="0" applyFill="1" applyBorder="1"/>
    <xf numFmtId="0" fontId="0" fillId="8" borderId="5" xfId="0" applyFill="1" applyBorder="1"/>
    <xf numFmtId="0" fontId="0" fillId="8" borderId="13" xfId="0" applyFill="1" applyBorder="1"/>
    <xf numFmtId="0" fontId="0" fillId="5" borderId="9" xfId="0" applyFill="1" applyBorder="1"/>
    <xf numFmtId="0" fontId="0" fillId="5" borderId="10" xfId="0" applyFill="1" applyBorder="1"/>
    <xf numFmtId="0" fontId="0" fillId="11" borderId="3" xfId="0" applyFill="1" applyBorder="1"/>
    <xf numFmtId="0" fontId="0" fillId="11" borderId="5" xfId="0" applyFill="1" applyBorder="1"/>
    <xf numFmtId="0" fontId="0" fillId="11" borderId="13" xfId="0" applyFill="1" applyBorder="1"/>
    <xf numFmtId="0" fontId="2" fillId="0" borderId="0" xfId="0" applyFont="1"/>
    <xf numFmtId="0" fontId="0" fillId="12" borderId="1" xfId="0" applyFill="1" applyBorder="1"/>
    <xf numFmtId="0" fontId="0" fillId="12" borderId="2" xfId="0" applyFill="1" applyBorder="1"/>
    <xf numFmtId="0" fontId="0" fillId="12" borderId="3" xfId="0" applyFill="1" applyBorder="1"/>
    <xf numFmtId="0" fontId="0" fillId="12" borderId="4" xfId="0" applyFill="1" applyBorder="1"/>
    <xf numFmtId="0" fontId="0" fillId="12" borderId="5" xfId="0" applyFill="1" applyBorder="1"/>
    <xf numFmtId="0" fontId="0" fillId="12" borderId="6" xfId="0" applyFill="1" applyBorder="1"/>
    <xf numFmtId="0" fontId="0" fillId="12" borderId="16" xfId="0" applyFill="1" applyBorder="1"/>
    <xf numFmtId="0" fontId="0" fillId="2" borderId="1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1" xfId="0" applyFill="1" applyBorder="1"/>
    <xf numFmtId="0" fontId="0" fillId="4" borderId="11" xfId="0" applyFill="1" applyBorder="1"/>
    <xf numFmtId="0" fontId="0" fillId="5" borderId="11" xfId="0" applyFill="1" applyBorder="1"/>
    <xf numFmtId="0" fontId="0" fillId="0" borderId="4" xfId="0" applyBorder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11" borderId="19" xfId="0" applyFill="1" applyBorder="1"/>
    <xf numFmtId="0" fontId="0" fillId="12" borderId="17" xfId="0" applyFill="1" applyBorder="1" applyAlignment="1">
      <alignment horizontal="center"/>
    </xf>
    <xf numFmtId="0" fontId="0" fillId="12" borderId="18" xfId="0" applyFill="1" applyBorder="1" applyAlignment="1">
      <alignment horizontal="left"/>
    </xf>
    <xf numFmtId="0" fontId="0" fillId="12" borderId="21" xfId="0" applyFill="1" applyBorder="1"/>
    <xf numFmtId="0" fontId="0" fillId="12" borderId="19" xfId="0" applyFill="1" applyBorder="1"/>
    <xf numFmtId="0" fontId="0" fillId="12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8" borderId="23" xfId="0" applyFill="1" applyBorder="1"/>
    <xf numFmtId="0" fontId="0" fillId="8" borderId="24" xfId="0" applyFill="1" applyBorder="1"/>
    <xf numFmtId="0" fontId="0" fillId="11" borderId="23" xfId="0" applyFill="1" applyBorder="1"/>
    <xf numFmtId="0" fontId="0" fillId="11" borderId="24" xfId="0" applyFill="1" applyBorder="1"/>
    <xf numFmtId="0" fontId="0" fillId="0" borderId="20" xfId="0" applyBorder="1"/>
    <xf numFmtId="0" fontId="0" fillId="0" borderId="25" xfId="0" applyBorder="1"/>
    <xf numFmtId="0" fontId="0" fillId="3" borderId="26" xfId="0" applyFill="1" applyBorder="1"/>
    <xf numFmtId="0" fontId="0" fillId="3" borderId="25" xfId="0" applyFill="1" applyBorder="1"/>
    <xf numFmtId="0" fontId="0" fillId="3" borderId="27" xfId="0" applyFill="1" applyBorder="1"/>
    <xf numFmtId="0" fontId="0" fillId="7" borderId="28" xfId="0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27" xfId="0" applyFill="1" applyBorder="1"/>
    <xf numFmtId="0" fontId="0" fillId="9" borderId="28" xfId="0" applyFill="1" applyBorder="1"/>
    <xf numFmtId="0" fontId="0" fillId="5" borderId="26" xfId="0" applyFill="1" applyBorder="1"/>
    <xf numFmtId="0" fontId="0" fillId="5" borderId="25" xfId="0" applyFill="1" applyBorder="1"/>
    <xf numFmtId="0" fontId="0" fillId="5" borderId="27" xfId="0" applyFill="1" applyBorder="1"/>
    <xf numFmtId="0" fontId="0" fillId="10" borderId="28" xfId="0" applyFill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customXml" Target="../ink/ink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177673</xdr:colOff>
      <xdr:row>2</xdr:row>
      <xdr:rowOff>3461</xdr:rowOff>
    </xdr:from>
    <xdr:to>
      <xdr:col>13</xdr:col>
      <xdr:colOff>160021</xdr:colOff>
      <xdr:row>11</xdr:row>
      <xdr:rowOff>15241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1309C83-F7F6-1474-3F66-70C34B88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9773" y="514001"/>
          <a:ext cx="1201548" cy="1672940"/>
        </a:xfrm>
        <a:prstGeom prst="rect">
          <a:avLst/>
        </a:prstGeom>
        <a:ln>
          <a:solidFill>
            <a:srgbClr val="FFC000"/>
          </a:solidFill>
        </a:ln>
      </xdr:spPr>
    </xdr:pic>
    <xdr:clientData/>
  </xdr:twoCellAnchor>
  <xdr:twoCellAnchor editAs="oneCell">
    <xdr:from>
      <xdr:col>8</xdr:col>
      <xdr:colOff>0</xdr:colOff>
      <xdr:row>15</xdr:row>
      <xdr:rowOff>7620</xdr:rowOff>
    </xdr:from>
    <xdr:to>
      <xdr:col>16</xdr:col>
      <xdr:colOff>349094</xdr:colOff>
      <xdr:row>22</xdr:row>
      <xdr:rowOff>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F53F626-48CF-BF8C-3F10-CDDEFE8B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2918460"/>
          <a:ext cx="5591654" cy="1295400"/>
        </a:xfrm>
        <a:prstGeom prst="rect">
          <a:avLst/>
        </a:prstGeom>
        <a:noFill/>
        <a:ln>
          <a:solidFill>
            <a:srgbClr val="FFC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30480</xdr:colOff>
      <xdr:row>13</xdr:row>
      <xdr:rowOff>3810</xdr:rowOff>
    </xdr:from>
    <xdr:ext cx="1127244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kstfelt 3">
              <a:extLst>
                <a:ext uri="{FF2B5EF4-FFF2-40B4-BE49-F238E27FC236}">
                  <a16:creationId xmlns:a16="http://schemas.microsoft.com/office/drawing/2014/main" id="{2878A66E-F926-64EF-0D21-2A1F78B60764}"/>
                </a:ext>
                <a:ext uri="{147F2762-F138-4A5C-976F-8EAC2B608ADB}">
                  <a16:predDERef xmlns:a16="http://schemas.microsoft.com/office/drawing/2014/main" pred="{FF53F626-48CF-BF8C-3F10-CDDEFE8B1B57}"/>
                </a:ext>
              </a:extLst>
            </xdr:cNvPr>
            <xdr:cNvSpPr txBox="1"/>
          </xdr:nvSpPr>
          <xdr:spPr>
            <a:xfrm>
              <a:off x="640080" y="2541270"/>
              <a:ext cx="11272445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indent="0"/>
              <a:r>
                <a:rPr lang="en-US" sz="1100" b="0" i="1">
                  <a:solidFill>
                    <a:srgbClr val="00B05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𝑂𝑝𝑠𝑙𝑎𝑔 𝑎𝑓 𝑣𝑒𝑛+𝑇𝑒𝑚𝑎 1+𝑇𝑒𝑚𝑎 2+𝑇𝑒𝑚𝑎 3+</a:t>
              </a:r>
              <a:r>
                <a:rPr lang="en-US" sz="1100" b="0" i="1">
                  <a:solidFill>
                    <a:srgbClr val="0070C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𝑇𝑒𝑘𝑠𝑡+𝐵𝑖𝑙𝑙𝑒𝑑𝑒+𝐿𝑦𝑑+𝑉𝑖𝑑𝑒𝑜</a:t>
              </a:r>
              <a:r>
                <a:rPr lang="en-US" sz="1100" b="0" i="1">
                  <a:solidFill>
                    <a:schemeClr val="tx1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+</a:t>
              </a:r>
              <a:r>
                <a:rPr lang="en-US" sz="1100" b="0" i="1">
                  <a:solidFill>
                    <a:srgbClr val="FF0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#𝑙𝑖𝑘𝑒𝑠∙𝑎𝑛𝑡𝑎𝑙+#𝑘𝑜𝑚𝑚𝑒𝑛𝑡𝑎𝑟𝑒𝑟∙𝑎𝑛𝑡𝑎𝑙+𝑑𝑒𝑙𝑖𝑛𝑔𝑒𝑟∙𝑎𝑛𝑡𝑎𝑙+#𝑚𝑖𝑛𝑢𝑡𝑡𝑒𝑟∙𝑎𝑛𝑡𝑎𝑙</a:t>
              </a:r>
              <a:r>
                <a:rPr lang="en-US" sz="1100" b="0" i="1">
                  <a:solidFill>
                    <a:schemeClr val="tx1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= </a:t>
              </a:r>
              <a:r>
                <a:rPr lang="en-US" sz="1100" b="0" i="1">
                  <a:solidFill>
                    <a:srgbClr val="FFC000"/>
                  </a:solidFill>
                  <a:latin typeface="Cambria" panose="02040503050406030204" pitchFamily="18" charset="0"/>
                  <a:ea typeface="Cambria" panose="02040503050406030204" pitchFamily="18" charset="0"/>
                </a:rPr>
                <a:t>𝑛𝑦ℎ𝑒𝑑𝑠𝑝𝑜𝑖𝑛𝑡</a:t>
              </a:r>
            </a:p>
          </xdr:txBody>
        </xdr:sp>
      </mc:Choice>
      <mc:Fallback xmlns="">
        <xdr:sp macro="" textlink="">
          <xdr:nvSpPr>
            <xdr:cNvPr id="4" name="Tekstfelt 3">
              <a:extLst>
                <a:ext uri="{FF2B5EF4-FFF2-40B4-BE49-F238E27FC236}">
                  <a16:creationId xmlns:a16="http://schemas.microsoft.com/office/drawing/2014/main" id="{2878A66E-F926-64EF-0D21-2A1F78B60764}"/>
                </a:ext>
              </a:extLst>
            </xdr:cNvPr>
            <xdr:cNvSpPr txBox="1"/>
          </xdr:nvSpPr>
          <xdr:spPr>
            <a:xfrm>
              <a:off x="640080" y="2541270"/>
              <a:ext cx="11272445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a-DK" sz="1100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𝑂𝑝𝑠𝑙𝑎𝑔 𝑎𝑓 𝑣𝑒𝑛+𝑇𝑒𝑚𝑎 1+𝑇𝑒𝑚𝑎 2+𝑇𝑒𝑚𝑎 3</a:t>
              </a:r>
              <a:r>
                <a:rPr lang="da-DK" sz="1100" i="0">
                  <a:latin typeface="Cambria Math" panose="02040503050406030204" pitchFamily="18" charset="0"/>
                </a:rPr>
                <a:t>+</a:t>
              </a:r>
              <a:r>
                <a:rPr lang="da-DK" sz="11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𝑇𝑒𝑘𝑠𝑡+𝐵𝑖𝑙𝑙𝑒𝑑𝑒+𝐿𝑦𝑑+𝑉𝑖𝑑𝑒𝑜</a:t>
              </a:r>
              <a:r>
                <a:rPr lang="da-DK" sz="1100" i="0">
                  <a:latin typeface="Cambria Math" panose="02040503050406030204" pitchFamily="18" charset="0"/>
                </a:rPr>
                <a:t>+</a:t>
              </a:r>
              <a:r>
                <a:rPr lang="da-DK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#𝑙𝑖𝑘𝑒𝑠</a:t>
              </a:r>
              <a:r>
                <a:rPr lang="da-DK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a-DK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𝑎𝑛𝑡𝑎𝑙+#𝑘𝑜𝑚𝑚𝑒𝑛𝑡𝑎𝑟𝑒𝑟</a:t>
              </a:r>
              <a:r>
                <a:rPr lang="da-DK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da-DK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𝑎𝑛𝑡𝑎𝑙+𝑑𝑒𝑙𝑖𝑛𝑔𝑒𝑟</a:t>
              </a:r>
              <a:r>
                <a:rPr lang="da-DK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da-DK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𝑎𝑛𝑡𝑎𝑙+#𝑚𝑖𝑛𝑢𝑡𝑡𝑒𝑟</a:t>
              </a:r>
              <a:r>
                <a:rPr lang="da-DK" sz="1100" b="0" i="0">
                  <a:solidFill>
                    <a:srgbClr val="FF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da-DK" sz="11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𝑎𝑛𝑡𝑎𝑙</a:t>
              </a:r>
              <a:r>
                <a:rPr lang="da-DK" sz="1100" b="0" i="0">
                  <a:latin typeface="Cambria Math" panose="02040503050406030204" pitchFamily="18" charset="0"/>
                </a:rPr>
                <a:t>=</a:t>
              </a:r>
              <a:r>
                <a:rPr lang="da-DK" sz="1100" i="0">
                  <a:latin typeface="Cambria Math" panose="02040503050406030204" pitchFamily="18" charset="0"/>
                </a:rPr>
                <a:t> </a:t>
              </a:r>
              <a:r>
                <a:rPr lang="da-DK" sz="1100" i="0">
                  <a:solidFill>
                    <a:srgbClr val="FFC000"/>
                  </a:solidFill>
                  <a:latin typeface="Cambria Math" panose="02040503050406030204" pitchFamily="18" charset="0"/>
                </a:rPr>
                <a:t>𝑛𝑦ℎ𝑒𝑑𝑠</a:t>
              </a:r>
              <a:r>
                <a:rPr lang="da-DK" sz="1100" b="0" i="0">
                  <a:solidFill>
                    <a:srgbClr val="FFC000"/>
                  </a:solidFill>
                  <a:latin typeface="Cambria Math" panose="02040503050406030204" pitchFamily="18" charset="0"/>
                </a:rPr>
                <a:t>𝑝𝑜𝑖𝑛𝑡</a:t>
              </a:r>
              <a:endParaRPr lang="da-DK" sz="1100"/>
            </a:p>
          </xdr:txBody>
        </xdr:sp>
      </mc:Fallback>
    </mc:AlternateContent>
    <xdr:clientData/>
  </xdr:oneCellAnchor>
  <xdr:twoCellAnchor>
    <xdr:from>
      <xdr:col>12</xdr:col>
      <xdr:colOff>68580</xdr:colOff>
      <xdr:row>20</xdr:row>
      <xdr:rowOff>76200</xdr:rowOff>
    </xdr:from>
    <xdr:to>
      <xdr:col>16</xdr:col>
      <xdr:colOff>320040</xdr:colOff>
      <xdr:row>21</xdr:row>
      <xdr:rowOff>182880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B68C9A39-5F24-17AF-819C-FB3D4A1331DD}"/>
            </a:ext>
          </a:extLst>
        </xdr:cNvPr>
        <xdr:cNvSpPr txBox="1"/>
      </xdr:nvSpPr>
      <xdr:spPr>
        <a:xfrm>
          <a:off x="9860280" y="3916680"/>
          <a:ext cx="2689860" cy="28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a-DK" sz="1100"/>
        </a:p>
      </xdr:txBody>
    </xdr:sp>
    <xdr:clientData/>
  </xdr:twoCellAnchor>
  <xdr:twoCellAnchor editAs="oneCell">
    <xdr:from>
      <xdr:col>8</xdr:col>
      <xdr:colOff>82140</xdr:colOff>
      <xdr:row>21</xdr:row>
      <xdr:rowOff>21960</xdr:rowOff>
    </xdr:from>
    <xdr:to>
      <xdr:col>12</xdr:col>
      <xdr:colOff>22980</xdr:colOff>
      <xdr:row>21</xdr:row>
      <xdr:rowOff>77400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8" name="Håndskrift 7">
              <a:extLst>
                <a:ext uri="{FF2B5EF4-FFF2-40B4-BE49-F238E27FC236}">
                  <a16:creationId xmlns:a16="http://schemas.microsoft.com/office/drawing/2014/main" id="{A23EAF07-5042-12A8-CF76-CCD1C5B70E88}"/>
                </a:ext>
              </a:extLst>
            </xdr14:cNvPr>
            <xdr14:cNvContentPartPr/>
          </xdr14:nvContentPartPr>
          <xdr14:nvPr macro=""/>
          <xdr14:xfrm>
            <a:off x="7069680" y="4045320"/>
            <a:ext cx="2745000" cy="55440"/>
          </xdr14:xfrm>
        </xdr:contentPart>
      </mc:Choice>
      <mc:Fallback xmlns="">
        <xdr:pic>
          <xdr:nvPicPr>
            <xdr:cNvPr id="8" name="Håndskrift 7">
              <a:extLst>
                <a:ext uri="{FF2B5EF4-FFF2-40B4-BE49-F238E27FC236}">
                  <a16:creationId xmlns:a16="http://schemas.microsoft.com/office/drawing/2014/main" id="{A23EAF07-5042-12A8-CF76-CCD1C5B70E8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16040" y="3937680"/>
              <a:ext cx="2852640" cy="271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525660</xdr:colOff>
      <xdr:row>19</xdr:row>
      <xdr:rowOff>114120</xdr:rowOff>
    </xdr:from>
    <xdr:to>
      <xdr:col>16</xdr:col>
      <xdr:colOff>334620</xdr:colOff>
      <xdr:row>19</xdr:row>
      <xdr:rowOff>137880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9" name="Håndskrift 8">
              <a:extLst>
                <a:ext uri="{FF2B5EF4-FFF2-40B4-BE49-F238E27FC236}">
                  <a16:creationId xmlns:a16="http://schemas.microsoft.com/office/drawing/2014/main" id="{0E0145C6-D525-57F7-C2AB-7AC74E273B3B}"/>
                </a:ext>
              </a:extLst>
            </xdr14:cNvPr>
            <xdr14:cNvContentPartPr/>
          </xdr14:nvContentPartPr>
          <xdr14:nvPr macro=""/>
          <xdr14:xfrm>
            <a:off x="11536560" y="3771720"/>
            <a:ext cx="1028160" cy="23760"/>
          </xdr14:xfrm>
        </xdr:contentPart>
      </mc:Choice>
      <mc:Fallback xmlns="">
        <xdr:pic>
          <xdr:nvPicPr>
            <xdr:cNvPr id="9" name="Håndskrift 8">
              <a:extLst>
                <a:ext uri="{FF2B5EF4-FFF2-40B4-BE49-F238E27FC236}">
                  <a16:creationId xmlns:a16="http://schemas.microsoft.com/office/drawing/2014/main" id="{0E0145C6-D525-57F7-C2AB-7AC74E273B3B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1482920" y="3663720"/>
              <a:ext cx="1135800" cy="2394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30480</xdr:colOff>
      <xdr:row>1</xdr:row>
      <xdr:rowOff>7620</xdr:rowOff>
    </xdr:from>
    <xdr:ext cx="11263789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felt 1">
              <a:extLst>
                <a:ext uri="{FF2B5EF4-FFF2-40B4-BE49-F238E27FC236}">
                  <a16:creationId xmlns:a16="http://schemas.microsoft.com/office/drawing/2014/main" id="{28787312-C927-47DE-92D0-557C190672DC}"/>
                </a:ext>
              </a:extLst>
            </xdr:cNvPr>
            <xdr:cNvSpPr txBox="1"/>
          </xdr:nvSpPr>
          <xdr:spPr>
            <a:xfrm>
              <a:off x="640080" y="190500"/>
              <a:ext cx="1126378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da-DK" sz="1100" b="0" i="1">
                        <a:solidFill>
                          <a:srgbClr val="FFC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𝑁</m:t>
                    </m:r>
                    <m:r>
                      <a:rPr lang="da-DK" sz="1100" i="1">
                        <a:solidFill>
                          <a:srgbClr val="FFC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𝑦h𝑒𝑑𝑠</m:t>
                    </m:r>
                    <m:r>
                      <a:rPr lang="da-DK" sz="1100" b="0" i="1">
                        <a:solidFill>
                          <a:srgbClr val="FFC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𝑝𝑜𝑖𝑛𝑡</m:t>
                    </m:r>
                    <m:r>
                      <a:rPr lang="da-DK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𝑂𝑝𝑠𝑙𝑎𝑔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𝑎𝑓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𝑣𝑒𝑛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𝑇𝑒𝑚𝑎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 1+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𝑇𝑒𝑚𝑎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 2+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𝑇𝑒𝑚𝑎</m:t>
                    </m:r>
                    <m:r>
                      <a:rPr lang="da-DK" sz="1100" i="1">
                        <a:solidFill>
                          <a:srgbClr val="00B050"/>
                        </a:solidFill>
                        <a:latin typeface="Cambria Math" panose="02040503050406030204" pitchFamily="18" charset="0"/>
                      </a:rPr>
                      <m:t> 3+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𝑇𝑒𝑘𝑠𝑡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𝐵𝑖𝑙𝑙𝑒𝑑𝑒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𝐿𝑦𝑑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a-DK" sz="1100" i="1">
                        <a:solidFill>
                          <a:srgbClr val="0070C0"/>
                        </a:solidFill>
                        <a:latin typeface="Cambria Math" panose="02040503050406030204" pitchFamily="18" charset="0"/>
                      </a:rPr>
                      <m:t>𝑉𝑖𝑑𝑒𝑜</m:t>
                    </m:r>
                    <m:r>
                      <a:rPr lang="da-DK" sz="110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#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𝑙𝑖𝑘𝑒𝑠</m:t>
                    </m:r>
                    <m:r>
                      <a:rPr lang="da-DK" sz="1100" b="0" i="1">
                        <a:solidFill>
                          <a:srgbClr val="C0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𝑎𝑛𝑡𝑎𝑙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+#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𝑘𝑜𝑚𝑚𝑒𝑛𝑡𝑎𝑟𝑒𝑟</m:t>
                    </m:r>
                    <m:r>
                      <a:rPr lang="da-DK" sz="1100" b="0" i="1">
                        <a:solidFill>
                          <a:srgbClr val="C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𝑎𝑛𝑡𝑎𝑙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+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𝑑𝑒𝑙𝑖𝑛𝑔𝑒𝑟</m:t>
                    </m:r>
                    <m:r>
                      <a:rPr lang="da-DK" sz="1100" b="0" i="1">
                        <a:solidFill>
                          <a:srgbClr val="C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𝑎𝑛𝑡𝑎𝑙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+#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𝑚𝑖𝑛𝑢𝑡𝑡𝑒𝑟</m:t>
                    </m:r>
                    <m:r>
                      <a:rPr lang="da-DK" sz="1100" b="0" i="1">
                        <a:solidFill>
                          <a:srgbClr val="C0000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∙</m:t>
                    </m:r>
                    <m:r>
                      <a:rPr lang="da-DK" sz="1100" i="1">
                        <a:solidFill>
                          <a:srgbClr val="C00000"/>
                        </a:solidFill>
                        <a:latin typeface="Cambria Math" panose="02040503050406030204" pitchFamily="18" charset="0"/>
                      </a:rPr>
                      <m:t>𝑎𝑛𝑡𝑎𝑙</m:t>
                    </m:r>
                  </m:oMath>
                </m:oMathPara>
              </a14:m>
              <a:endParaRPr lang="da-DK" sz="1100"/>
            </a:p>
          </xdr:txBody>
        </xdr:sp>
      </mc:Choice>
      <mc:Fallback xmlns="">
        <xdr:sp macro="" textlink="">
          <xdr:nvSpPr>
            <xdr:cNvPr id="2" name="Tekstfelt 1">
              <a:extLst>
                <a:ext uri="{FF2B5EF4-FFF2-40B4-BE49-F238E27FC236}">
                  <a16:creationId xmlns:a16="http://schemas.microsoft.com/office/drawing/2014/main" id="{28787312-C927-47DE-92D0-557C190672DC}"/>
                </a:ext>
              </a:extLst>
            </xdr:cNvPr>
            <xdr:cNvSpPr txBox="1"/>
          </xdr:nvSpPr>
          <xdr:spPr>
            <a:xfrm>
              <a:off x="640080" y="190500"/>
              <a:ext cx="11263789" cy="172227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a-DK" sz="1100" b="0" i="0">
                  <a:solidFill>
                    <a:srgbClr val="FFC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𝑁</a:t>
              </a:r>
              <a:r>
                <a:rPr lang="da-DK" sz="1100" i="0">
                  <a:solidFill>
                    <a:srgbClr val="FFC000"/>
                  </a:solidFill>
                  <a:effectLst/>
                  <a:latin typeface="+mn-lt"/>
                  <a:ea typeface="+mn-ea"/>
                  <a:cs typeface="+mn-cs"/>
                </a:rPr>
                <a:t>𝑦ℎ𝑒𝑑𝑠</a:t>
              </a:r>
              <a:r>
                <a:rPr lang="da-DK" sz="1100" b="0" i="0">
                  <a:solidFill>
                    <a:srgbClr val="FFC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𝑝𝑜𝑖𝑛𝑡</a:t>
              </a:r>
              <a:r>
                <a:rPr lang="da-DK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=</a:t>
              </a:r>
              <a:r>
                <a:rPr lang="da-DK" sz="1100" i="0">
                  <a:solidFill>
                    <a:srgbClr val="00B050"/>
                  </a:solidFill>
                  <a:latin typeface="Cambria Math" panose="02040503050406030204" pitchFamily="18" charset="0"/>
                </a:rPr>
                <a:t>𝑂𝑝𝑠𝑙𝑎𝑔 𝑎𝑓 𝑣𝑒𝑛+𝑇𝑒𝑚𝑎 1+𝑇𝑒𝑚𝑎 2+𝑇𝑒𝑚𝑎 3</a:t>
              </a:r>
              <a:r>
                <a:rPr lang="da-DK" sz="1100" i="0">
                  <a:latin typeface="Cambria Math" panose="02040503050406030204" pitchFamily="18" charset="0"/>
                </a:rPr>
                <a:t>+</a:t>
              </a:r>
              <a:r>
                <a:rPr lang="da-DK" sz="1100" i="0">
                  <a:solidFill>
                    <a:srgbClr val="0070C0"/>
                  </a:solidFill>
                  <a:latin typeface="Cambria Math" panose="02040503050406030204" pitchFamily="18" charset="0"/>
                </a:rPr>
                <a:t>𝑇𝑒𝑘𝑠𝑡+𝐵𝑖𝑙𝑙𝑒𝑑𝑒+𝐿𝑦𝑑+𝑉𝑖𝑑𝑒𝑜</a:t>
              </a:r>
              <a:r>
                <a:rPr lang="da-DK" sz="1100" i="0">
                  <a:latin typeface="Cambria Math" panose="02040503050406030204" pitchFamily="18" charset="0"/>
                </a:rPr>
                <a:t>+</a:t>
              </a:r>
              <a:r>
                <a:rPr lang="da-DK" sz="1100" i="0">
                  <a:solidFill>
                    <a:srgbClr val="C00000"/>
                  </a:solidFill>
                  <a:latin typeface="Cambria Math" panose="02040503050406030204" pitchFamily="18" charset="0"/>
                </a:rPr>
                <a:t>#𝑙𝑖𝑘𝑒𝑠</a:t>
              </a:r>
              <a:r>
                <a:rPr lang="da-DK" sz="1100" b="0" i="0">
                  <a:solidFill>
                    <a:srgbClr val="C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da-DK" sz="1100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𝑎𝑛𝑡𝑎𝑙+#𝑘𝑜𝑚𝑚𝑒𝑛𝑡𝑎𝑟𝑒𝑟</a:t>
              </a:r>
              <a:r>
                <a:rPr lang="da-DK" sz="1100" b="0" i="0">
                  <a:solidFill>
                    <a:srgbClr val="C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da-DK" sz="1100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𝑎𝑛𝑡𝑎𝑙+𝑑𝑒𝑙𝑖𝑛𝑔𝑒𝑟</a:t>
              </a:r>
              <a:r>
                <a:rPr lang="da-DK" sz="1100" b="0" i="0">
                  <a:solidFill>
                    <a:srgbClr val="C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da-DK" sz="1100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𝑎𝑛𝑡𝑎𝑙+#𝑚𝑖𝑛𝑢𝑡𝑡𝑒𝑟</a:t>
              </a:r>
              <a:r>
                <a:rPr lang="da-DK" sz="1100" b="0" i="0">
                  <a:solidFill>
                    <a:srgbClr val="C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∙</a:t>
              </a:r>
              <a:r>
                <a:rPr lang="da-DK" sz="1100" i="0">
                  <a:solidFill>
                    <a:srgbClr val="C00000"/>
                  </a:solidFill>
                  <a:latin typeface="Cambria Math" panose="02040503050406030204" pitchFamily="18" charset="0"/>
                </a:rPr>
                <a:t>𝑎𝑛𝑡𝑎𝑙</a:t>
              </a:r>
              <a:endParaRPr lang="da-DK" sz="1100"/>
            </a:p>
          </xdr:txBody>
        </xdr:sp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4-14T22:06:57.07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7625 23,'-61'0,"-39"-1,-121 16,121-7,-155-6,123-4,-355 2,467-1,-1-1,-26-6,25 4,-38-3,-278 7,325 1,0 1,1 0,-1 1,0 0,1 1,0 0,-19 10,14-7,-2 1,-21 4,-124 34,145-40,0-1,0 0,0-2,-39 3,-81-7,51-2,-405 3,470-1,0-1,-23-6,22 4,-44-3,-334 8,377-2,-44-8,42 4,-34-1,-53 7,-55-2,148-2,1-1,-30-10,32 9,0 0,0 1,-32-3,-20 6,33 1,0-2,-49-7,-83-14,118 17,0 2,-1 1,-54 6,6-1,87-2,-29 0,-1 1,-70 12,65-7,0-1,-1-3,-58-5,12 1,-596 2,672-1,0-1,-28-6,27 4,1 1,-28-2,-480 6,511-2,0 0,-28-7,27 4,0 1,-20-1,14 3,0 1,1 1,-1 1,1 1,0 1,-26 8,19-5,0 0,-40 3,-24 6,91-16,0 1,-1 0,1-1,0 1,0 0,0 0,0 1,0-1,0 0,0 1,0-1,0 1,1-1,-1 1,1 0,-1 0,1 0,-1-1,1 1,0 1,0-1,0 0,0 0,1 0,-1 1,0 2,-1 11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4-14T22:07:01.57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0,'551'0,"-538"1,1 1,-1 0,1 1,-1 0,19 8,-18-6,1 0,-1-1,1-1,18 2,305-3,-167-5,569 3,-715 2,46 7,-46-4,45 1,269-7,-333 1,0-1,0 1,0-1,0-1,0 1,0-1,0 0,-1-1,11-5,10-4,-10 8,0 0,1 0,0 2,0 0,-1 1,1 1,33 4,5-2,-36-2</inkml:trace>
</inkml: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 1" id="{43D40E55-32FE-4C9B-A819-9C3912AE3312}"/>
</namedSheetView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8"/>
  <sheetViews>
    <sheetView tabSelected="1" zoomScaleNormal="100" workbookViewId="0">
      <selection activeCell="F24" sqref="F24"/>
    </sheetView>
  </sheetViews>
  <sheetFormatPr defaultRowHeight="14.45"/>
  <cols>
    <col min="2" max="2" width="15.7109375" customWidth="1"/>
    <col min="3" max="3" width="11.7109375" bestFit="1" customWidth="1"/>
    <col min="4" max="4" width="15.7109375" customWidth="1"/>
    <col min="5" max="5" width="11.7109375" customWidth="1"/>
    <col min="6" max="6" width="15.7109375" customWidth="1"/>
    <col min="7" max="7" width="11.7109375" customWidth="1"/>
    <col min="8" max="11" width="10.7109375" customWidth="1"/>
  </cols>
  <sheetData>
    <row r="1" spans="2:12" ht="25.9">
      <c r="B1" s="46" t="s">
        <v>0</v>
      </c>
    </row>
    <row r="3" spans="2:12" ht="14.45" customHeight="1">
      <c r="B3" s="1" t="s">
        <v>1</v>
      </c>
      <c r="I3" s="89" t="s">
        <v>2</v>
      </c>
      <c r="J3" s="90"/>
      <c r="K3" s="91"/>
      <c r="L3" s="77"/>
    </row>
    <row r="4" spans="2:12">
      <c r="B4" t="s">
        <v>3</v>
      </c>
      <c r="I4" s="92"/>
      <c r="J4" s="93"/>
      <c r="K4" s="94"/>
      <c r="L4" s="77"/>
    </row>
    <row r="5" spans="2:12">
      <c r="I5" s="92"/>
      <c r="J5" s="93"/>
      <c r="K5" s="94"/>
      <c r="L5" s="77"/>
    </row>
    <row r="6" spans="2:12">
      <c r="B6" s="1" t="s">
        <v>4</v>
      </c>
      <c r="I6" s="92"/>
      <c r="J6" s="93"/>
      <c r="K6" s="94"/>
      <c r="L6" s="77"/>
    </row>
    <row r="7" spans="2:12" ht="15" thickBot="1">
      <c r="B7" t="s">
        <v>5</v>
      </c>
      <c r="C7" t="s">
        <v>6</v>
      </c>
      <c r="D7" t="s">
        <v>7</v>
      </c>
      <c r="E7" t="s">
        <v>6</v>
      </c>
      <c r="F7" t="s">
        <v>8</v>
      </c>
      <c r="G7" t="s">
        <v>6</v>
      </c>
      <c r="H7" s="1"/>
      <c r="I7" s="92"/>
      <c r="J7" s="93"/>
      <c r="K7" s="94"/>
      <c r="L7" s="77"/>
    </row>
    <row r="8" spans="2:12">
      <c r="B8" s="2" t="s">
        <v>9</v>
      </c>
      <c r="C8" s="79">
        <v>100</v>
      </c>
      <c r="D8" s="5" t="s">
        <v>10</v>
      </c>
      <c r="E8" s="82">
        <v>10</v>
      </c>
      <c r="F8" s="8" t="s">
        <v>11</v>
      </c>
      <c r="G8" s="85">
        <v>10</v>
      </c>
      <c r="I8" s="92"/>
      <c r="J8" s="93"/>
      <c r="K8" s="94"/>
      <c r="L8" s="77"/>
    </row>
    <row r="9" spans="2:12">
      <c r="B9" s="3" t="s">
        <v>12</v>
      </c>
      <c r="C9" s="80">
        <v>50</v>
      </c>
      <c r="D9" s="6" t="s">
        <v>13</v>
      </c>
      <c r="E9" s="83">
        <v>20</v>
      </c>
      <c r="F9" s="9" t="s">
        <v>14</v>
      </c>
      <c r="G9" s="86">
        <v>2</v>
      </c>
      <c r="I9" s="92"/>
      <c r="J9" s="93"/>
      <c r="K9" s="94"/>
      <c r="L9" s="77"/>
    </row>
    <row r="10" spans="2:12">
      <c r="B10" s="3" t="s">
        <v>15</v>
      </c>
      <c r="C10" s="80">
        <v>25</v>
      </c>
      <c r="D10" s="6" t="s">
        <v>16</v>
      </c>
      <c r="E10" s="83">
        <v>30</v>
      </c>
      <c r="F10" s="9" t="s">
        <v>17</v>
      </c>
      <c r="G10" s="86">
        <v>3</v>
      </c>
      <c r="I10" s="92"/>
      <c r="J10" s="93"/>
      <c r="K10" s="94"/>
      <c r="L10" s="77"/>
    </row>
    <row r="11" spans="2:12" ht="15" thickBot="1">
      <c r="B11" s="4" t="s">
        <v>18</v>
      </c>
      <c r="C11" s="81">
        <v>10</v>
      </c>
      <c r="D11" s="7" t="s">
        <v>19</v>
      </c>
      <c r="E11" s="84">
        <v>50</v>
      </c>
      <c r="F11" s="10" t="s">
        <v>20</v>
      </c>
      <c r="G11" s="87">
        <v>-50</v>
      </c>
      <c r="I11" s="95"/>
      <c r="J11" s="96"/>
      <c r="K11" s="97"/>
      <c r="L11" s="77"/>
    </row>
    <row r="13" spans="2:12">
      <c r="B13" s="1" t="s">
        <v>21</v>
      </c>
    </row>
    <row r="15" spans="2:12" ht="15" thickBot="1"/>
    <row r="16" spans="2:12" ht="15" thickBot="1">
      <c r="C16" s="50" t="s">
        <v>22</v>
      </c>
    </row>
    <row r="17" spans="2:11" ht="15" thickBot="1">
      <c r="B17" s="1" t="s">
        <v>23</v>
      </c>
      <c r="C17" s="51" t="s">
        <v>24</v>
      </c>
      <c r="D17" s="38" t="s">
        <v>25</v>
      </c>
    </row>
    <row r="18" spans="2:11">
      <c r="B18" s="32" t="s">
        <v>26</v>
      </c>
      <c r="C18" s="39" t="str">
        <f ca="1">INDIRECT("'"&amp;"Opslag i listeform"&amp;"'!"&amp;"C"&amp;(MATCH(D18,'Opslag i listeform'!$B$7:$B$31,0)+6))</f>
        <v>J</v>
      </c>
      <c r="D18" s="33">
        <f>LARGE('Opslag i listeform'!$B$7:$B$31,1)</f>
        <v>402</v>
      </c>
      <c r="F18" s="31"/>
    </row>
    <row r="19" spans="2:11" ht="14.45" customHeight="1">
      <c r="B19" s="34" t="s">
        <v>27</v>
      </c>
      <c r="C19" s="40" t="str">
        <f ca="1">INDIRECT("'"&amp;"Opslag i listeform"&amp;"'!"&amp;"C"&amp;(MATCH(D19,'Opslag i listeform'!$B$7:$B$31,0)+6))</f>
        <v>B</v>
      </c>
      <c r="D19" s="35">
        <f>LARGE('Opslag i listeform'!$B$7:$B$31,2)</f>
        <v>236</v>
      </c>
      <c r="I19" s="78"/>
      <c r="J19" s="78"/>
      <c r="K19" s="78"/>
    </row>
    <row r="20" spans="2:11">
      <c r="B20" s="34" t="s">
        <v>28</v>
      </c>
      <c r="C20" s="40" t="str">
        <f ca="1">INDIRECT("'"&amp;"Opslag i listeform"&amp;"'!"&amp;"C"&amp;(MATCH(D20,'Opslag i listeform'!$B$7:$B$31,0)+6))</f>
        <v>K</v>
      </c>
      <c r="D20" s="35">
        <f>LARGE('Opslag i listeform'!$B$7:$B$31,3)</f>
        <v>108</v>
      </c>
      <c r="I20" s="78"/>
      <c r="J20" s="78"/>
      <c r="K20" s="78"/>
    </row>
    <row r="21" spans="2:11">
      <c r="B21" s="34" t="s">
        <v>29</v>
      </c>
      <c r="C21" s="40" t="str">
        <f ca="1">INDIRECT("'"&amp;"Opslag i listeform"&amp;"'!"&amp;"C"&amp;(MATCH(D21,'Opslag i listeform'!$B$7:$B$31,0)+6))</f>
        <v>I</v>
      </c>
      <c r="D21" s="35">
        <f>LARGE('Opslag i listeform'!$B$7:$B$31,4)</f>
        <v>88</v>
      </c>
      <c r="I21" s="78"/>
      <c r="J21" s="78"/>
      <c r="K21" s="78"/>
    </row>
    <row r="22" spans="2:11" ht="15" thickBot="1">
      <c r="B22" s="36" t="s">
        <v>30</v>
      </c>
      <c r="C22" s="41" t="str">
        <f ca="1">INDIRECT("'"&amp;"Opslag i listeform"&amp;"'!"&amp;"C"&amp;(MATCH(D22,'Opslag i listeform'!$B$7:$B$31,0)+6))</f>
        <v>R</v>
      </c>
      <c r="D22" s="37">
        <f>LARGE('Opslag i listeform'!$B$7:$B$31,5)</f>
        <v>79</v>
      </c>
      <c r="I22" s="78"/>
      <c r="J22" s="78"/>
      <c r="K22" s="78"/>
    </row>
    <row r="23" spans="2:11" ht="15">
      <c r="I23" s="78"/>
      <c r="J23" s="78"/>
      <c r="K23" s="78"/>
    </row>
    <row r="24" spans="2:11" ht="14.45" customHeight="1">
      <c r="C24" s="98" t="s">
        <v>31</v>
      </c>
      <c r="D24" s="98"/>
      <c r="I24" s="78"/>
      <c r="J24" s="78"/>
      <c r="K24" s="78"/>
    </row>
    <row r="25" spans="2:11" ht="14.45" customHeight="1">
      <c r="C25" s="98"/>
      <c r="D25" s="98"/>
      <c r="I25" s="78"/>
      <c r="J25" s="78"/>
      <c r="K25" s="78"/>
    </row>
    <row r="26" spans="2:11" ht="14.45" customHeight="1">
      <c r="C26" s="98"/>
      <c r="D26" s="98"/>
      <c r="I26" s="78"/>
      <c r="J26" s="78"/>
      <c r="K26" s="78"/>
    </row>
    <row r="27" spans="2:11" ht="15">
      <c r="C27" s="88"/>
      <c r="D27" s="88"/>
      <c r="I27" s="78"/>
      <c r="J27" s="78"/>
      <c r="K27" s="78"/>
    </row>
    <row r="28" spans="2:11" ht="15">
      <c r="I28" s="78"/>
      <c r="J28" s="78"/>
      <c r="K28" s="78"/>
    </row>
  </sheetData>
  <mergeCells count="2">
    <mergeCell ref="I3:K11"/>
    <mergeCell ref="C24:D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31"/>
  <sheetViews>
    <sheetView zoomScaleNormal="100" workbookViewId="0">
      <pane ySplit="6" topLeftCell="A7" activePane="bottomLeft" state="frozen"/>
      <selection pane="bottomLeft" activeCell="X15" sqref="X15"/>
    </sheetView>
  </sheetViews>
  <sheetFormatPr defaultRowHeight="14.45"/>
  <cols>
    <col min="2" max="2" width="11.85546875" bestFit="1" customWidth="1"/>
    <col min="3" max="3" width="6.42578125" bestFit="1" customWidth="1"/>
    <col min="4" max="4" width="4" bestFit="1" customWidth="1"/>
    <col min="5" max="7" width="2.7109375" bestFit="1" customWidth="1"/>
    <col min="8" max="8" width="7.85546875" bestFit="1" customWidth="1"/>
    <col min="9" max="9" width="5.28515625" bestFit="1" customWidth="1"/>
    <col min="10" max="10" width="6.28515625" bestFit="1" customWidth="1"/>
    <col min="11" max="11" width="3.7109375" bestFit="1" customWidth="1"/>
    <col min="12" max="12" width="5.5703125" bestFit="1" customWidth="1"/>
    <col min="13" max="13" width="7.85546875" bestFit="1" customWidth="1"/>
    <col min="14" max="14" width="5.42578125" bestFit="1" customWidth="1"/>
    <col min="15" max="15" width="13.28515625" bestFit="1" customWidth="1"/>
    <col min="16" max="16" width="8.5703125" bestFit="1" customWidth="1"/>
    <col min="17" max="17" width="9.140625" bestFit="1" customWidth="1"/>
    <col min="18" max="18" width="7.85546875" bestFit="1" customWidth="1"/>
  </cols>
  <sheetData>
    <row r="1" spans="2:18">
      <c r="B1" s="1" t="s">
        <v>21</v>
      </c>
    </row>
    <row r="4" spans="2:18">
      <c r="B4" s="1" t="s">
        <v>32</v>
      </c>
    </row>
    <row r="5" spans="2:18" ht="15" thickBot="1">
      <c r="B5" s="75" t="s">
        <v>33</v>
      </c>
      <c r="D5" s="75" t="s">
        <v>5</v>
      </c>
      <c r="H5" t="s">
        <v>34</v>
      </c>
      <c r="I5" s="75" t="s">
        <v>7</v>
      </c>
      <c r="M5" t="s">
        <v>34</v>
      </c>
      <c r="N5" s="75" t="s">
        <v>8</v>
      </c>
      <c r="O5" s="76"/>
      <c r="P5" s="76"/>
      <c r="Q5" s="76"/>
      <c r="R5" s="20" t="s">
        <v>34</v>
      </c>
    </row>
    <row r="6" spans="2:18" ht="15" thickBot="1">
      <c r="B6" s="61" t="s">
        <v>25</v>
      </c>
      <c r="C6" s="62" t="s">
        <v>35</v>
      </c>
      <c r="D6" s="63" t="s">
        <v>36</v>
      </c>
      <c r="E6" s="64" t="s">
        <v>37</v>
      </c>
      <c r="F6" s="64" t="s">
        <v>38</v>
      </c>
      <c r="G6" s="65" t="s">
        <v>39</v>
      </c>
      <c r="H6" s="66" t="s">
        <v>40</v>
      </c>
      <c r="I6" s="67" t="s">
        <v>10</v>
      </c>
      <c r="J6" s="68" t="s">
        <v>13</v>
      </c>
      <c r="K6" s="68" t="s">
        <v>16</v>
      </c>
      <c r="L6" s="69" t="s">
        <v>19</v>
      </c>
      <c r="M6" s="70" t="s">
        <v>40</v>
      </c>
      <c r="N6" s="71" t="s">
        <v>11</v>
      </c>
      <c r="O6" s="72" t="s">
        <v>14</v>
      </c>
      <c r="P6" s="72" t="s">
        <v>17</v>
      </c>
      <c r="Q6" s="73" t="s">
        <v>20</v>
      </c>
      <c r="R6" s="74" t="s">
        <v>40</v>
      </c>
    </row>
    <row r="7" spans="2:18">
      <c r="B7" s="54">
        <f>$H7+$M7+$R7</f>
        <v>-4756</v>
      </c>
      <c r="C7" s="48" t="s">
        <v>41</v>
      </c>
      <c r="D7" s="55">
        <v>1</v>
      </c>
      <c r="E7" s="56"/>
      <c r="F7" s="56"/>
      <c r="G7" s="56">
        <v>1</v>
      </c>
      <c r="H7" s="17">
        <f>'Model med variable og vægte'!$C$8*D7+'Model med variable og vægte'!$C$9*E7+'Model med variable og vægte'!$C$10*F7+'Model med variable og vægte'!$C$11*G7</f>
        <v>110</v>
      </c>
      <c r="I7" s="57">
        <v>1</v>
      </c>
      <c r="J7" s="58">
        <v>1</v>
      </c>
      <c r="K7" s="58"/>
      <c r="L7" s="58"/>
      <c r="M7" s="17">
        <f>'Model med variable og vægte'!$E$8*I7+'Model med variable og vægte'!$E$9*J7+'Model med variable og vægte'!$E$10*K7+'Model med variable og vægte'!$E$11*L7</f>
        <v>30</v>
      </c>
      <c r="N7" s="59">
        <v>10</v>
      </c>
      <c r="O7" s="60">
        <v>2</v>
      </c>
      <c r="P7" s="60"/>
      <c r="Q7" s="60">
        <v>100</v>
      </c>
      <c r="R7" s="17">
        <f>'Model med variable og vægte'!$G$8*N7+'Model med variable og vægte'!$G$9*O7+'Model med variable og vægte'!$G$10*P7+'Model med variable og vægte'!$G$11*Q7</f>
        <v>-4896</v>
      </c>
    </row>
    <row r="8" spans="2:18">
      <c r="B8" s="52">
        <f t="shared" ref="B8:B31" si="0">$H8+$M8+$R8</f>
        <v>236</v>
      </c>
      <c r="C8" s="48" t="s">
        <v>42</v>
      </c>
      <c r="D8" s="16">
        <v>1</v>
      </c>
      <c r="E8" s="11">
        <v>1</v>
      </c>
      <c r="F8" s="11">
        <v>1</v>
      </c>
      <c r="G8" s="11"/>
      <c r="H8" s="17">
        <f>'Model med variable og vægte'!$C$8*D8+'Model med variable og vægte'!$C$9*E8+'Model med variable og vægte'!$C$10*F8+'Model med variable og vægte'!$C$11*G8</f>
        <v>175</v>
      </c>
      <c r="I8" s="23">
        <v>1</v>
      </c>
      <c r="J8" s="12">
        <v>1</v>
      </c>
      <c r="K8" s="12"/>
      <c r="L8" s="12">
        <v>1</v>
      </c>
      <c r="M8" s="17">
        <f>'Model med variable og vægte'!$E$8*I8+'Model med variable og vægte'!$E$9*J8+'Model med variable og vægte'!$E$10*K8+'Model med variable og vægte'!$E$11*L8</f>
        <v>80</v>
      </c>
      <c r="N8" s="28">
        <v>2</v>
      </c>
      <c r="O8" s="13">
        <v>1</v>
      </c>
      <c r="P8" s="13">
        <v>3</v>
      </c>
      <c r="Q8" s="13">
        <v>1</v>
      </c>
      <c r="R8" s="17">
        <f>'Model med variable og vægte'!$G$8*N8+'Model med variable og vægte'!$G$9*O8+'Model med variable og vægte'!$G$10*P8+'Model med variable og vægte'!$G$11*Q8</f>
        <v>-19</v>
      </c>
    </row>
    <row r="9" spans="2:18">
      <c r="B9" s="52">
        <f t="shared" si="0"/>
        <v>-27513</v>
      </c>
      <c r="C9" s="48" t="s">
        <v>43</v>
      </c>
      <c r="D9" s="16">
        <v>1</v>
      </c>
      <c r="E9" s="11"/>
      <c r="F9" s="11">
        <v>1</v>
      </c>
      <c r="G9" s="11"/>
      <c r="H9" s="17">
        <f>'Model med variable og vægte'!$C$8*D9+'Model med variable og vægte'!$C$9*E9+'Model med variable og vægte'!$C$10*F9+'Model med variable og vægte'!$C$11*G9</f>
        <v>125</v>
      </c>
      <c r="I9" s="23"/>
      <c r="J9" s="12"/>
      <c r="K9" s="12"/>
      <c r="L9" s="12"/>
      <c r="M9" s="17">
        <f>'Model med variable og vægte'!$E$8*I9+'Model med variable og vægte'!$E$9*J9+'Model med variable og vægte'!$E$10*K9+'Model med variable og vægte'!$E$11*L9</f>
        <v>0</v>
      </c>
      <c r="N9" s="28">
        <v>46</v>
      </c>
      <c r="O9" s="13">
        <v>1</v>
      </c>
      <c r="P9" s="13"/>
      <c r="Q9" s="13">
        <v>562</v>
      </c>
      <c r="R9" s="17">
        <f>'Model med variable og vægte'!$G$8*N9+'Model med variable og vægte'!$G$9*O9+'Model med variable og vægte'!$G$10*P9+'Model med variable og vægte'!$G$11*Q9</f>
        <v>-27638</v>
      </c>
    </row>
    <row r="10" spans="2:18">
      <c r="B10" s="52">
        <f t="shared" si="0"/>
        <v>-146</v>
      </c>
      <c r="C10" s="48" t="s">
        <v>44</v>
      </c>
      <c r="D10" s="16">
        <v>1</v>
      </c>
      <c r="E10" s="11"/>
      <c r="F10" s="11"/>
      <c r="G10" s="11"/>
      <c r="H10" s="17">
        <f>'Model med variable og vægte'!$C$8*D10+'Model med variable og vægte'!$C$9*E10+'Model med variable og vægte'!$C$10*F10+'Model med variable og vægte'!$C$11*G10</f>
        <v>100</v>
      </c>
      <c r="I10" s="23">
        <v>1</v>
      </c>
      <c r="J10" s="12"/>
      <c r="K10" s="12"/>
      <c r="L10" s="12"/>
      <c r="M10" s="17">
        <f>'Model med variable og vægte'!$E$8*I10+'Model med variable og vægte'!$E$9*J10+'Model med variable og vægte'!$E$10*K10+'Model med variable og vægte'!$E$11*L10</f>
        <v>10</v>
      </c>
      <c r="N10" s="28">
        <v>3</v>
      </c>
      <c r="O10" s="13">
        <v>7</v>
      </c>
      <c r="P10" s="13"/>
      <c r="Q10" s="13">
        <v>6</v>
      </c>
      <c r="R10" s="17">
        <f>'Model med variable og vægte'!$G$8*N10+'Model med variable og vægte'!$G$9*O10+'Model med variable og vægte'!$G$10*P10+'Model med variable og vægte'!$G$11*Q10</f>
        <v>-256</v>
      </c>
    </row>
    <row r="11" spans="2:18">
      <c r="B11" s="52">
        <f t="shared" si="0"/>
        <v>-9795</v>
      </c>
      <c r="C11" s="48" t="s">
        <v>45</v>
      </c>
      <c r="D11" s="16">
        <v>1</v>
      </c>
      <c r="E11" s="11"/>
      <c r="F11" s="11">
        <v>1</v>
      </c>
      <c r="G11" s="11"/>
      <c r="H11" s="17">
        <f>'Model med variable og vægte'!$C$8*D11+'Model med variable og vægte'!$C$9*E11+'Model med variable og vægte'!$C$10*F11+'Model med variable og vægte'!$C$11*G11</f>
        <v>125</v>
      </c>
      <c r="I11" s="23">
        <v>1</v>
      </c>
      <c r="J11" s="12">
        <v>1</v>
      </c>
      <c r="K11" s="12"/>
      <c r="L11" s="12"/>
      <c r="M11" s="17">
        <f>'Model med variable og vægte'!$E$8*I11+'Model med variable og vægte'!$E$9*J11+'Model med variable og vægte'!$E$10*K11+'Model med variable og vægte'!$E$11*L11</f>
        <v>30</v>
      </c>
      <c r="N11" s="28">
        <v>5</v>
      </c>
      <c r="O11" s="13"/>
      <c r="P11" s="13"/>
      <c r="Q11" s="13">
        <v>200</v>
      </c>
      <c r="R11" s="17">
        <f>'Model med variable og vægte'!$G$8*N11+'Model med variable og vægte'!$G$9*O11+'Model med variable og vægte'!$G$10*P11+'Model med variable og vægte'!$G$11*Q11</f>
        <v>-9950</v>
      </c>
    </row>
    <row r="12" spans="2:18">
      <c r="B12" s="52">
        <f t="shared" si="0"/>
        <v>-14786</v>
      </c>
      <c r="C12" s="48" t="s">
        <v>46</v>
      </c>
      <c r="D12" s="16">
        <v>1</v>
      </c>
      <c r="E12" s="11">
        <v>1</v>
      </c>
      <c r="F12" s="11"/>
      <c r="G12" s="11"/>
      <c r="H12" s="17">
        <f>'Model med variable og vægte'!$C$8*D12+'Model med variable og vægte'!$C$9*E12+'Model med variable og vægte'!$C$10*F12+'Model med variable og vægte'!$C$11*G12</f>
        <v>150</v>
      </c>
      <c r="I12" s="23">
        <v>1</v>
      </c>
      <c r="J12" s="12"/>
      <c r="K12" s="12"/>
      <c r="L12" s="12">
        <v>1</v>
      </c>
      <c r="M12" s="17">
        <f>'Model med variable og vægte'!$E$8*I12+'Model med variable og vægte'!$E$9*J12+'Model med variable og vægte'!$E$10*K12+'Model med variable og vægte'!$E$11*L12</f>
        <v>60</v>
      </c>
      <c r="N12" s="28"/>
      <c r="O12" s="13">
        <v>2</v>
      </c>
      <c r="P12" s="13"/>
      <c r="Q12" s="13">
        <v>300</v>
      </c>
      <c r="R12" s="17">
        <f>'Model med variable og vægte'!$G$8*N12+'Model med variable og vægte'!$G$9*O12+'Model med variable og vægte'!$G$10*P12+'Model med variable og vægte'!$G$11*Q12</f>
        <v>-14996</v>
      </c>
    </row>
    <row r="13" spans="2:18">
      <c r="B13" s="52">
        <f t="shared" si="0"/>
        <v>-22464</v>
      </c>
      <c r="C13" s="48" t="s">
        <v>47</v>
      </c>
      <c r="D13" s="16">
        <v>1</v>
      </c>
      <c r="E13" s="11">
        <v>1</v>
      </c>
      <c r="F13" s="11"/>
      <c r="G13" s="11"/>
      <c r="H13" s="17">
        <f>'Model med variable og vægte'!$C$8*D13+'Model med variable og vægte'!$C$9*E13+'Model med variable og vægte'!$C$10*F13+'Model med variable og vægte'!$C$11*G13</f>
        <v>150</v>
      </c>
      <c r="I13" s="23"/>
      <c r="J13" s="12">
        <v>1</v>
      </c>
      <c r="K13" s="12">
        <v>1</v>
      </c>
      <c r="L13" s="12"/>
      <c r="M13" s="17">
        <f>'Model med variable og vægte'!$E$8*I13+'Model med variable og vægte'!$E$9*J13+'Model med variable og vægte'!$E$10*K13+'Model med variable og vægte'!$E$11*L13</f>
        <v>50</v>
      </c>
      <c r="N13" s="28">
        <v>12</v>
      </c>
      <c r="O13" s="13">
        <v>5</v>
      </c>
      <c r="P13" s="13">
        <v>2</v>
      </c>
      <c r="Q13" s="13">
        <v>456</v>
      </c>
      <c r="R13" s="17">
        <f>'Model med variable og vægte'!$G$8*N13+'Model med variable og vægte'!$G$9*O13+'Model med variable og vægte'!$G$10*P13+'Model med variable og vægte'!$G$11*Q13</f>
        <v>-22664</v>
      </c>
    </row>
    <row r="14" spans="2:18">
      <c r="B14" s="52">
        <f t="shared" si="0"/>
        <v>42</v>
      </c>
      <c r="C14" s="48" t="s">
        <v>48</v>
      </c>
      <c r="D14" s="16">
        <v>1</v>
      </c>
      <c r="E14" s="11">
        <v>1</v>
      </c>
      <c r="F14" s="11"/>
      <c r="G14" s="11"/>
      <c r="H14" s="17">
        <f>'Model med variable og vægte'!$C$8*D14+'Model med variable og vægte'!$C$9*E14+'Model med variable og vægte'!$C$10*F14+'Model med variable og vægte'!$C$11*G14</f>
        <v>150</v>
      </c>
      <c r="I14" s="23">
        <v>1</v>
      </c>
      <c r="J14" s="12"/>
      <c r="K14" s="12"/>
      <c r="L14" s="12">
        <v>1</v>
      </c>
      <c r="M14" s="17">
        <f>'Model med variable og vægte'!$E$8*I14+'Model med variable og vægte'!$E$9*J14+'Model med variable og vægte'!$E$10*K14+'Model med variable og vægte'!$E$11*L14</f>
        <v>60</v>
      </c>
      <c r="N14" s="28">
        <v>32</v>
      </c>
      <c r="O14" s="13">
        <v>56</v>
      </c>
      <c r="P14" s="13"/>
      <c r="Q14" s="13">
        <v>12</v>
      </c>
      <c r="R14" s="17">
        <f>'Model med variable og vægte'!$G$8*N14+'Model med variable og vægte'!$G$9*O14+'Model med variable og vægte'!$G$10*P14+'Model med variable og vægte'!$G$11*Q14</f>
        <v>-168</v>
      </c>
    </row>
    <row r="15" spans="2:18">
      <c r="B15" s="52">
        <f t="shared" si="0"/>
        <v>88</v>
      </c>
      <c r="C15" s="48" t="s">
        <v>49</v>
      </c>
      <c r="D15" s="16">
        <v>1</v>
      </c>
      <c r="E15" s="11"/>
      <c r="F15" s="11"/>
      <c r="G15" s="11">
        <v>1</v>
      </c>
      <c r="H15" s="17">
        <f>'Model med variable og vægte'!$C$8*D15+'Model med variable og vægte'!$C$9*E15+'Model med variable og vægte'!$C$10*F15+'Model med variable og vægte'!$C$11*G15</f>
        <v>110</v>
      </c>
      <c r="I15" s="23"/>
      <c r="J15" s="12"/>
      <c r="K15" s="12"/>
      <c r="L15" s="12"/>
      <c r="M15" s="17">
        <f>'Model med variable og vægte'!$E$8*I15+'Model med variable og vægte'!$E$9*J15+'Model med variable og vægte'!$E$10*K15+'Model med variable og vægte'!$E$11*L15</f>
        <v>0</v>
      </c>
      <c r="N15" s="28">
        <v>2</v>
      </c>
      <c r="O15" s="13">
        <v>4</v>
      </c>
      <c r="P15" s="13"/>
      <c r="Q15" s="13">
        <v>1</v>
      </c>
      <c r="R15" s="17">
        <f>'Model med variable og vægte'!$G$8*N15+'Model med variable og vægte'!$G$9*O15+'Model med variable og vægte'!$G$10*P15+'Model med variable og vægte'!$G$11*Q15</f>
        <v>-22</v>
      </c>
    </row>
    <row r="16" spans="2:18">
      <c r="B16" s="52">
        <f t="shared" si="0"/>
        <v>402</v>
      </c>
      <c r="C16" s="48" t="s">
        <v>50</v>
      </c>
      <c r="D16" s="16"/>
      <c r="E16" s="11">
        <v>1</v>
      </c>
      <c r="F16" s="11"/>
      <c r="G16" s="11"/>
      <c r="H16" s="17">
        <f>'Model med variable og vægte'!$C$8*D16+'Model med variable og vægte'!$C$9*E16+'Model med variable og vægte'!$C$10*F16+'Model med variable og vægte'!$C$11*G16</f>
        <v>50</v>
      </c>
      <c r="I16" s="23">
        <v>1</v>
      </c>
      <c r="J16" s="12"/>
      <c r="K16" s="12"/>
      <c r="L16" s="12">
        <v>1</v>
      </c>
      <c r="M16" s="17">
        <f>'Model med variable og vægte'!$E$8*I16+'Model med variable og vægte'!$E$9*J16+'Model med variable og vægte'!$E$10*K16+'Model med variable og vægte'!$E$11*L16</f>
        <v>60</v>
      </c>
      <c r="N16" s="28">
        <v>54</v>
      </c>
      <c r="O16" s="13">
        <v>1</v>
      </c>
      <c r="P16" s="13"/>
      <c r="Q16" s="13">
        <v>5</v>
      </c>
      <c r="R16" s="17">
        <f>'Model med variable og vægte'!$G$8*N16+'Model med variable og vægte'!$G$9*O16+'Model med variable og vægte'!$G$10*P16+'Model med variable og vægte'!$G$11*Q16</f>
        <v>292</v>
      </c>
    </row>
    <row r="17" spans="2:18">
      <c r="B17" s="52">
        <f t="shared" si="0"/>
        <v>108</v>
      </c>
      <c r="C17" s="48" t="s">
        <v>51</v>
      </c>
      <c r="D17" s="16"/>
      <c r="E17" s="11"/>
      <c r="F17" s="11">
        <v>1</v>
      </c>
      <c r="G17" s="11"/>
      <c r="H17" s="17">
        <f>'Model med variable og vægte'!$C$8*D17+'Model med variable og vægte'!$C$9*E17+'Model med variable og vægte'!$C$10*F17+'Model med variable og vægte'!$C$11*G17</f>
        <v>25</v>
      </c>
      <c r="I17" s="23"/>
      <c r="J17" s="12">
        <v>1</v>
      </c>
      <c r="K17" s="12">
        <v>1</v>
      </c>
      <c r="L17" s="12">
        <v>1</v>
      </c>
      <c r="M17" s="17">
        <f>'Model med variable og vægte'!$E$8*I17+'Model med variable og vægte'!$E$9*J17+'Model med variable og vægte'!$E$10*K17+'Model med variable og vægte'!$E$11*L17</f>
        <v>100</v>
      </c>
      <c r="N17" s="28">
        <v>32</v>
      </c>
      <c r="O17" s="13">
        <v>5</v>
      </c>
      <c r="P17" s="13">
        <v>1</v>
      </c>
      <c r="Q17" s="13">
        <v>7</v>
      </c>
      <c r="R17" s="17">
        <f>'Model med variable og vægte'!$G$8*N17+'Model med variable og vægte'!$G$9*O17+'Model med variable og vægte'!$G$10*P17+'Model med variable og vægte'!$G$11*Q17</f>
        <v>-17</v>
      </c>
    </row>
    <row r="18" spans="2:18">
      <c r="B18" s="52">
        <f t="shared" si="0"/>
        <v>-47106</v>
      </c>
      <c r="C18" s="48" t="s">
        <v>52</v>
      </c>
      <c r="D18" s="16">
        <v>1</v>
      </c>
      <c r="E18" s="11">
        <v>1</v>
      </c>
      <c r="F18" s="11">
        <v>1</v>
      </c>
      <c r="G18" s="11">
        <v>1</v>
      </c>
      <c r="H18" s="17">
        <f>'Model med variable og vægte'!$C$8*D18+'Model med variable og vægte'!$C$9*E18+'Model med variable og vægte'!$C$10*F18+'Model med variable og vægte'!$C$11*G18</f>
        <v>185</v>
      </c>
      <c r="I18" s="23">
        <v>1</v>
      </c>
      <c r="J18" s="12">
        <v>1</v>
      </c>
      <c r="K18" s="12"/>
      <c r="L18" s="12">
        <v>1</v>
      </c>
      <c r="M18" s="17">
        <f>'Model med variable og vægte'!$E$8*I18+'Model med variable og vægte'!$E$9*J18+'Model med variable og vægte'!$E$10*K18+'Model med variable og vægte'!$E$11*L18</f>
        <v>80</v>
      </c>
      <c r="N18" s="28">
        <v>243</v>
      </c>
      <c r="O18" s="13">
        <v>77</v>
      </c>
      <c r="P18" s="13">
        <v>15</v>
      </c>
      <c r="Q18" s="13">
        <v>1000</v>
      </c>
      <c r="R18" s="17">
        <f>'Model med variable og vægte'!$G$8*N18+'Model med variable og vægte'!$G$9*O18+'Model med variable og vægte'!$G$10*P18+'Model med variable og vægte'!$G$11*Q18</f>
        <v>-47371</v>
      </c>
    </row>
    <row r="19" spans="2:18">
      <c r="B19" s="52">
        <f t="shared" si="0"/>
        <v>-4776</v>
      </c>
      <c r="C19" s="48" t="s">
        <v>53</v>
      </c>
      <c r="D19" s="16"/>
      <c r="E19" s="11">
        <v>1</v>
      </c>
      <c r="F19" s="11"/>
      <c r="G19" s="11"/>
      <c r="H19" s="17">
        <f>'Model med variable og vægte'!$C$8*D19+'Model med variable og vægte'!$C$9*E19+'Model med variable og vægte'!$C$10*F19+'Model med variable og vægte'!$C$11*G19</f>
        <v>50</v>
      </c>
      <c r="I19" s="23">
        <v>1</v>
      </c>
      <c r="J19" s="12">
        <v>1</v>
      </c>
      <c r="K19" s="12"/>
      <c r="L19" s="12"/>
      <c r="M19" s="17">
        <f>'Model med variable og vægte'!$E$8*I19+'Model med variable og vægte'!$E$9*J19+'Model med variable og vægte'!$E$10*K19+'Model med variable og vægte'!$E$11*L19</f>
        <v>30</v>
      </c>
      <c r="N19" s="28">
        <v>14</v>
      </c>
      <c r="O19" s="13">
        <v>2</v>
      </c>
      <c r="P19" s="13"/>
      <c r="Q19" s="13">
        <v>100</v>
      </c>
      <c r="R19" s="17">
        <f>'Model med variable og vægte'!$G$8*N19+'Model med variable og vægte'!$G$9*O19+'Model med variable og vægte'!$G$10*P19+'Model med variable og vægte'!$G$11*Q19</f>
        <v>-4856</v>
      </c>
    </row>
    <row r="20" spans="2:18">
      <c r="B20" s="52">
        <f t="shared" si="0"/>
        <v>-4949</v>
      </c>
      <c r="C20" s="48" t="s">
        <v>54</v>
      </c>
      <c r="D20" s="16"/>
      <c r="E20" s="11"/>
      <c r="F20" s="11">
        <v>1</v>
      </c>
      <c r="G20" s="11"/>
      <c r="H20" s="17">
        <f>'Model med variable og vægte'!$C$8*D20+'Model med variable og vægte'!$C$9*E20+'Model med variable og vægte'!$C$10*F20+'Model med variable og vægte'!$C$11*G20</f>
        <v>25</v>
      </c>
      <c r="I20" s="23">
        <v>1</v>
      </c>
      <c r="J20" s="12"/>
      <c r="K20" s="12"/>
      <c r="L20" s="12"/>
      <c r="M20" s="17">
        <f>'Model med variable og vægte'!$E$8*I20+'Model med variable og vægte'!$E$9*J20+'Model med variable og vægte'!$E$10*K20+'Model med variable og vægte'!$E$11*L20</f>
        <v>10</v>
      </c>
      <c r="N20" s="28"/>
      <c r="O20" s="13">
        <v>8</v>
      </c>
      <c r="P20" s="13"/>
      <c r="Q20" s="13">
        <v>100</v>
      </c>
      <c r="R20" s="17">
        <f>'Model med variable og vægte'!$G$8*N20+'Model med variable og vægte'!$G$9*O20+'Model med variable og vægte'!$G$10*P20+'Model med variable og vægte'!$G$11*Q20</f>
        <v>-4984</v>
      </c>
    </row>
    <row r="21" spans="2:18">
      <c r="B21" s="52">
        <f t="shared" si="0"/>
        <v>-14652</v>
      </c>
      <c r="C21" s="48" t="s">
        <v>55</v>
      </c>
      <c r="D21" s="16"/>
      <c r="E21" s="11">
        <v>1</v>
      </c>
      <c r="F21" s="11"/>
      <c r="G21" s="11"/>
      <c r="H21" s="17">
        <f>'Model med variable og vægte'!$C$8*D21+'Model med variable og vægte'!$C$9*E21+'Model med variable og vægte'!$C$10*F21+'Model med variable og vægte'!$C$11*G21</f>
        <v>50</v>
      </c>
      <c r="I21" s="23"/>
      <c r="J21" s="12">
        <v>1</v>
      </c>
      <c r="K21" s="12"/>
      <c r="L21" s="12">
        <v>1</v>
      </c>
      <c r="M21" s="17">
        <f>'Model med variable og vægte'!$E$8*I21+'Model med variable og vægte'!$E$9*J21+'Model med variable og vægte'!$E$10*K21+'Model med variable og vægte'!$E$11*L21</f>
        <v>70</v>
      </c>
      <c r="N21" s="28">
        <v>12</v>
      </c>
      <c r="O21" s="13">
        <v>54</v>
      </c>
      <c r="P21" s="13"/>
      <c r="Q21" s="13">
        <v>300</v>
      </c>
      <c r="R21" s="17">
        <f>'Model med variable og vægte'!$G$8*N21+'Model med variable og vægte'!$G$9*O21+'Model med variable og vægte'!$G$10*P21+'Model med variable og vægte'!$G$11*Q21</f>
        <v>-14772</v>
      </c>
    </row>
    <row r="22" spans="2:18">
      <c r="B22" s="52">
        <f t="shared" si="0"/>
        <v>-1908</v>
      </c>
      <c r="C22" s="48" t="s">
        <v>56</v>
      </c>
      <c r="D22" s="16"/>
      <c r="E22" s="11">
        <v>1</v>
      </c>
      <c r="F22" s="11">
        <v>1</v>
      </c>
      <c r="G22" s="11"/>
      <c r="H22" s="17">
        <f>'Model med variable og vægte'!$C$8*D22+'Model med variable og vægte'!$C$9*E22+'Model med variable og vægte'!$C$10*F22+'Model med variable og vægte'!$C$11*G22</f>
        <v>75</v>
      </c>
      <c r="I22" s="23"/>
      <c r="J22" s="12"/>
      <c r="K22" s="12"/>
      <c r="L22" s="12">
        <v>1</v>
      </c>
      <c r="M22" s="17">
        <f>'Model med variable og vægte'!$E$8*I22+'Model med variable og vægte'!$E$9*J22+'Model med variable og vægte'!$E$10*K22+'Model med variable og vægte'!$E$11*L22</f>
        <v>50</v>
      </c>
      <c r="N22" s="28">
        <v>9</v>
      </c>
      <c r="O22" s="13">
        <v>3</v>
      </c>
      <c r="P22" s="13">
        <v>7</v>
      </c>
      <c r="Q22" s="13">
        <v>43</v>
      </c>
      <c r="R22" s="17">
        <f>'Model med variable og vægte'!$G$8*N22+'Model med variable og vægte'!$G$9*O22+'Model med variable og vægte'!$G$10*P22+'Model med variable og vægte'!$G$11*Q22</f>
        <v>-2033</v>
      </c>
    </row>
    <row r="23" spans="2:18">
      <c r="B23" s="52">
        <f t="shared" si="0"/>
        <v>-3585</v>
      </c>
      <c r="C23" s="48" t="s">
        <v>57</v>
      </c>
      <c r="D23" s="16"/>
      <c r="E23" s="11">
        <v>1</v>
      </c>
      <c r="F23" s="11">
        <v>1</v>
      </c>
      <c r="G23" s="11">
        <v>1</v>
      </c>
      <c r="H23" s="17">
        <f>'Model med variable og vægte'!$C$8*D23+'Model med variable og vægte'!$C$9*E23+'Model med variable og vægte'!$C$10*F23+'Model med variable og vægte'!$C$11*G23</f>
        <v>85</v>
      </c>
      <c r="I23" s="23">
        <v>1</v>
      </c>
      <c r="J23" s="12"/>
      <c r="K23" s="12">
        <v>1</v>
      </c>
      <c r="L23" s="12"/>
      <c r="M23" s="17">
        <f>'Model med variable og vægte'!$E$8*I23+'Model med variable og vægte'!$E$9*J23+'Model med variable og vægte'!$E$10*K23+'Model med variable og vægte'!$E$11*L23</f>
        <v>40</v>
      </c>
      <c r="N23" s="28">
        <v>8</v>
      </c>
      <c r="O23" s="13">
        <v>5</v>
      </c>
      <c r="P23" s="13"/>
      <c r="Q23" s="13">
        <v>76</v>
      </c>
      <c r="R23" s="17">
        <f>'Model med variable og vægte'!$G$8*N23+'Model med variable og vægte'!$G$9*O23+'Model med variable og vægte'!$G$10*P23+'Model med variable og vægte'!$G$11*Q23</f>
        <v>-3710</v>
      </c>
    </row>
    <row r="24" spans="2:18">
      <c r="B24" s="52">
        <f t="shared" si="0"/>
        <v>79</v>
      </c>
      <c r="C24" s="48" t="s">
        <v>58</v>
      </c>
      <c r="D24" s="16"/>
      <c r="E24" s="11"/>
      <c r="F24" s="11">
        <v>1</v>
      </c>
      <c r="G24" s="11"/>
      <c r="H24" s="17">
        <f>'Model med variable og vægte'!$C$8*D24+'Model med variable og vægte'!$C$9*E24+'Model med variable og vægte'!$C$10*F24+'Model med variable og vægte'!$C$11*G24</f>
        <v>25</v>
      </c>
      <c r="I24" s="23"/>
      <c r="J24" s="12"/>
      <c r="K24" s="12"/>
      <c r="L24" s="12">
        <v>1</v>
      </c>
      <c r="M24" s="17">
        <f>'Model med variable og vægte'!$E$8*I24+'Model med variable og vægte'!$E$9*J24+'Model med variable og vægte'!$E$10*K24+'Model med variable og vægte'!$E$11*L24</f>
        <v>50</v>
      </c>
      <c r="N24" s="28">
        <v>5</v>
      </c>
      <c r="O24" s="13">
        <v>2</v>
      </c>
      <c r="P24" s="13"/>
      <c r="Q24" s="13">
        <v>1</v>
      </c>
      <c r="R24" s="17">
        <f>'Model med variable og vægte'!$G$8*N24+'Model med variable og vægte'!$G$9*O24+'Model med variable og vægte'!$G$10*P24+'Model med variable og vægte'!$G$11*Q24</f>
        <v>4</v>
      </c>
    </row>
    <row r="25" spans="2:18">
      <c r="B25" s="52">
        <f t="shared" si="0"/>
        <v>48</v>
      </c>
      <c r="C25" s="48" t="s">
        <v>59</v>
      </c>
      <c r="D25" s="16"/>
      <c r="E25" s="11"/>
      <c r="F25" s="11">
        <v>1</v>
      </c>
      <c r="G25" s="11"/>
      <c r="H25" s="17">
        <f>'Model med variable og vægte'!$C$8*D25+'Model med variable og vægte'!$C$9*E25+'Model med variable og vægte'!$C$10*F25+'Model med variable og vægte'!$C$11*G25</f>
        <v>25</v>
      </c>
      <c r="I25" s="23">
        <v>1</v>
      </c>
      <c r="J25" s="12"/>
      <c r="K25" s="12"/>
      <c r="L25" s="12">
        <v>1</v>
      </c>
      <c r="M25" s="17">
        <f>'Model med variable og vægte'!$E$8*I25+'Model med variable og vægte'!$E$9*J25+'Model med variable og vægte'!$E$10*K25+'Model med variable og vægte'!$E$11*L25</f>
        <v>60</v>
      </c>
      <c r="N25" s="28">
        <v>4</v>
      </c>
      <c r="O25" s="13">
        <v>1</v>
      </c>
      <c r="P25" s="13">
        <v>7</v>
      </c>
      <c r="Q25" s="13">
        <v>2</v>
      </c>
      <c r="R25" s="17">
        <f>'Model med variable og vægte'!$G$8*N25+'Model med variable og vægte'!$G$9*O25+'Model med variable og vægte'!$G$10*P25+'Model med variable og vægte'!$G$11*Q25</f>
        <v>-37</v>
      </c>
    </row>
    <row r="26" spans="2:18">
      <c r="B26" s="52">
        <f t="shared" si="0"/>
        <v>-100</v>
      </c>
      <c r="C26" s="48" t="s">
        <v>60</v>
      </c>
      <c r="D26" s="16"/>
      <c r="E26" s="11"/>
      <c r="F26" s="11"/>
      <c r="G26" s="11">
        <v>1</v>
      </c>
      <c r="H26" s="17">
        <f>'Model med variable og vægte'!$C$8*D26+'Model med variable og vægte'!$C$9*E26+'Model med variable og vægte'!$C$10*F26+'Model med variable og vægte'!$C$11*G26</f>
        <v>10</v>
      </c>
      <c r="I26" s="23"/>
      <c r="J26" s="12">
        <v>1</v>
      </c>
      <c r="K26" s="12"/>
      <c r="L26" s="12">
        <v>1</v>
      </c>
      <c r="M26" s="17">
        <f>'Model med variable og vægte'!$E$8*I26+'Model med variable og vægte'!$E$9*J26+'Model med variable og vægte'!$E$10*K26+'Model med variable og vægte'!$E$11*L26</f>
        <v>70</v>
      </c>
      <c r="N26" s="28">
        <v>7</v>
      </c>
      <c r="O26" s="13"/>
      <c r="P26" s="13"/>
      <c r="Q26" s="13">
        <v>5</v>
      </c>
      <c r="R26" s="17">
        <f>'Model med variable og vægte'!$G$8*N26+'Model med variable og vægte'!$G$9*O26+'Model med variable og vægte'!$G$10*P26+'Model med variable og vægte'!$G$11*Q26</f>
        <v>-180</v>
      </c>
    </row>
    <row r="27" spans="2:18">
      <c r="B27" s="52">
        <f t="shared" si="0"/>
        <v>-4373</v>
      </c>
      <c r="C27" s="48" t="s">
        <v>61</v>
      </c>
      <c r="D27" s="16"/>
      <c r="E27" s="11"/>
      <c r="F27" s="11">
        <v>1</v>
      </c>
      <c r="G27" s="11"/>
      <c r="H27" s="17">
        <f>'Model med variable og vægte'!$C$8*D27+'Model med variable og vægte'!$C$9*E27+'Model med variable og vægte'!$C$10*F27+'Model med variable og vægte'!$C$11*G27</f>
        <v>25</v>
      </c>
      <c r="I27" s="23">
        <v>1</v>
      </c>
      <c r="J27" s="12">
        <v>1</v>
      </c>
      <c r="K27" s="12"/>
      <c r="L27" s="12"/>
      <c r="M27" s="17">
        <f>'Model med variable og vægte'!$E$8*I27+'Model med variable og vægte'!$E$9*J27+'Model med variable og vægte'!$E$10*K27+'Model med variable og vægte'!$E$11*L27</f>
        <v>30</v>
      </c>
      <c r="N27" s="28">
        <v>3</v>
      </c>
      <c r="O27" s="13">
        <v>21</v>
      </c>
      <c r="P27" s="13"/>
      <c r="Q27" s="13">
        <v>90</v>
      </c>
      <c r="R27" s="17">
        <f>'Model med variable og vægte'!$G$8*N27+'Model med variable og vægte'!$G$9*O27+'Model med variable og vægte'!$G$10*P27+'Model med variable og vægte'!$G$11*Q27</f>
        <v>-4428</v>
      </c>
    </row>
    <row r="28" spans="2:18">
      <c r="B28" s="52">
        <f t="shared" si="0"/>
        <v>-20939</v>
      </c>
      <c r="C28" s="48" t="s">
        <v>62</v>
      </c>
      <c r="D28" s="16"/>
      <c r="E28" s="11">
        <v>1</v>
      </c>
      <c r="F28" s="11"/>
      <c r="G28" s="11"/>
      <c r="H28" s="17">
        <f>'Model med variable og vægte'!$C$8*D28+'Model med variable og vægte'!$C$9*E28+'Model med variable og vægte'!$C$10*F28+'Model med variable og vægte'!$C$11*G28</f>
        <v>50</v>
      </c>
      <c r="I28" s="23">
        <v>1</v>
      </c>
      <c r="J28" s="12">
        <v>1</v>
      </c>
      <c r="K28" s="12"/>
      <c r="L28" s="12"/>
      <c r="M28" s="17">
        <f>'Model med variable og vægte'!$E$8*I28+'Model med variable og vægte'!$E$9*J28+'Model med variable og vægte'!$E$10*K28+'Model med variable og vægte'!$E$11*L28</f>
        <v>30</v>
      </c>
      <c r="N28" s="28"/>
      <c r="O28" s="13">
        <v>11</v>
      </c>
      <c r="P28" s="13">
        <v>3</v>
      </c>
      <c r="Q28" s="13">
        <v>421</v>
      </c>
      <c r="R28" s="17">
        <f>'Model med variable og vægte'!$G$8*N28+'Model med variable og vægte'!$G$9*O28+'Model med variable og vægte'!$G$10*P28+'Model med variable og vægte'!$G$11*Q28</f>
        <v>-21019</v>
      </c>
    </row>
    <row r="29" spans="2:18">
      <c r="B29" s="52">
        <f t="shared" si="0"/>
        <v>0</v>
      </c>
      <c r="C29" s="48" t="s">
        <v>63</v>
      </c>
      <c r="D29" s="16"/>
      <c r="E29" s="11"/>
      <c r="F29" s="11"/>
      <c r="G29" s="11"/>
      <c r="H29" s="17">
        <f>'Model med variable og vægte'!$C$8*D29+'Model med variable og vægte'!$C$9*E29+'Model med variable og vægte'!$C$10*F29+'Model med variable og vægte'!$C$11*G29</f>
        <v>0</v>
      </c>
      <c r="I29" s="23"/>
      <c r="J29" s="12"/>
      <c r="K29" s="12"/>
      <c r="L29" s="12"/>
      <c r="M29" s="17">
        <f>'Model med variable og vægte'!$E$8*I29+'Model med variable og vægte'!$E$9*J29+'Model med variable og vægte'!$E$10*K29+'Model med variable og vægte'!$E$11*L29</f>
        <v>0</v>
      </c>
      <c r="N29" s="28"/>
      <c r="O29" s="13"/>
      <c r="P29" s="13"/>
      <c r="Q29" s="13"/>
      <c r="R29" s="17">
        <f>'Model med variable og vægte'!$G$8*N29+'Model med variable og vægte'!$G$9*O29+'Model med variable og vægte'!$G$10*P29+'Model med variable og vægte'!$G$11*Q29</f>
        <v>0</v>
      </c>
    </row>
    <row r="30" spans="2:18">
      <c r="B30" s="52">
        <f t="shared" si="0"/>
        <v>0</v>
      </c>
      <c r="C30" s="48" t="s">
        <v>64</v>
      </c>
      <c r="D30" s="16"/>
      <c r="E30" s="11"/>
      <c r="F30" s="11"/>
      <c r="G30" s="11"/>
      <c r="H30" s="17">
        <f>'Model med variable og vægte'!$C$8*D30+'Model med variable og vægte'!$C$9*E30+'Model med variable og vægte'!$C$10*F30+'Model med variable og vægte'!$C$11*G30</f>
        <v>0</v>
      </c>
      <c r="I30" s="23"/>
      <c r="J30" s="12"/>
      <c r="K30" s="12"/>
      <c r="L30" s="12"/>
      <c r="M30" s="17">
        <f>'Model med variable og vægte'!$E$8*I30+'Model med variable og vægte'!$E$9*J30+'Model med variable og vægte'!$E$10*K30+'Model med variable og vægte'!$E$11*L30</f>
        <v>0</v>
      </c>
      <c r="N30" s="28"/>
      <c r="O30" s="13"/>
      <c r="P30" s="13"/>
      <c r="Q30" s="13"/>
      <c r="R30" s="17">
        <f>'Model med variable og vægte'!$G$8*N30+'Model med variable og vægte'!$G$9*O30+'Model med variable og vægte'!$G$10*P30+'Model med variable og vægte'!$G$11*Q30</f>
        <v>0</v>
      </c>
    </row>
    <row r="31" spans="2:18" ht="15" thickBot="1">
      <c r="B31" s="53">
        <f t="shared" si="0"/>
        <v>0</v>
      </c>
      <c r="C31" s="48" t="s">
        <v>65</v>
      </c>
      <c r="D31" s="18"/>
      <c r="E31" s="19"/>
      <c r="F31" s="19"/>
      <c r="G31" s="19"/>
      <c r="H31" s="20">
        <f>'Model med variable og vægte'!$C$8*D31+'Model med variable og vægte'!$C$9*E31+'Model med variable og vægte'!$C$10*F31+'Model med variable og vægte'!$C$11*G31</f>
        <v>0</v>
      </c>
      <c r="I31" s="24"/>
      <c r="J31" s="25"/>
      <c r="K31" s="25"/>
      <c r="L31" s="25"/>
      <c r="M31" s="20">
        <f>'Model med variable og vægte'!$E$8*I31+'Model med variable og vægte'!$E$9*J31+'Model med variable og vægte'!$E$10*K31+'Model med variable og vægte'!$E$11*L31</f>
        <v>0</v>
      </c>
      <c r="N31" s="29"/>
      <c r="O31" s="30"/>
      <c r="P31" s="30"/>
      <c r="Q31" s="30"/>
      <c r="R31" s="20">
        <f>'Model med variable og vægte'!$G$8*N31+'Model med variable og vægte'!$G$9*O31+'Model med variable og vægte'!$G$10*P31+'Model med variable og vægte'!$G$11*Q31</f>
        <v>0</v>
      </c>
    </row>
  </sheetData>
  <sortState xmlns:xlrd2="http://schemas.microsoft.com/office/spreadsheetml/2017/richdata2" ref="B5:R31">
    <sortCondition ref="C5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"/>
  <sheetViews>
    <sheetView showGridLines="0" showRuler="0" view="pageLayout" zoomScaleNormal="100" workbookViewId="0">
      <selection activeCell="A3" sqref="A3"/>
    </sheetView>
  </sheetViews>
  <sheetFormatPr defaultColWidth="0" defaultRowHeight="14.45" zeroHeight="1"/>
  <cols>
    <col min="1" max="1" width="6.42578125" bestFit="1" customWidth="1"/>
    <col min="2" max="2" width="4.28515625" customWidth="1"/>
    <col min="3" max="5" width="3" bestFit="1" customWidth="1"/>
    <col min="6" max="6" width="5.28515625" customWidth="1"/>
    <col min="7" max="7" width="6.42578125" bestFit="1" customWidth="1"/>
    <col min="8" max="8" width="3.7109375" bestFit="1" customWidth="1"/>
    <col min="9" max="9" width="5.7109375" customWidth="1"/>
    <col min="10" max="10" width="5.85546875" customWidth="1"/>
    <col min="11" max="11" width="13.28515625" bestFit="1" customWidth="1"/>
    <col min="12" max="12" width="8.42578125" bestFit="1" customWidth="1"/>
    <col min="13" max="13" width="9" bestFit="1" customWidth="1"/>
    <col min="14" max="14" width="8.85546875" customWidth="1"/>
    <col min="15" max="16384" width="8.85546875" hidden="1"/>
  </cols>
  <sheetData>
    <row r="1" spans="1:13" ht="13.9" customHeight="1" thickBot="1">
      <c r="B1" t="s">
        <v>5</v>
      </c>
      <c r="F1" t="s">
        <v>7</v>
      </c>
      <c r="J1" t="s">
        <v>8</v>
      </c>
    </row>
    <row r="2" spans="1:13" ht="13.9" customHeight="1">
      <c r="A2" s="45" t="s">
        <v>35</v>
      </c>
      <c r="B2" s="14" t="s">
        <v>36</v>
      </c>
      <c r="C2" s="15" t="s">
        <v>37</v>
      </c>
      <c r="D2" s="15" t="s">
        <v>38</v>
      </c>
      <c r="E2" s="42" t="s">
        <v>39</v>
      </c>
      <c r="F2" s="21" t="s">
        <v>10</v>
      </c>
      <c r="G2" s="22" t="s">
        <v>13</v>
      </c>
      <c r="H2" s="22" t="s">
        <v>16</v>
      </c>
      <c r="I2" s="43" t="s">
        <v>19</v>
      </c>
      <c r="J2" s="26" t="s">
        <v>11</v>
      </c>
      <c r="K2" s="27" t="s">
        <v>14</v>
      </c>
      <c r="L2" s="27" t="s">
        <v>17</v>
      </c>
      <c r="M2" s="44" t="s">
        <v>20</v>
      </c>
    </row>
    <row r="3" spans="1:13" ht="13.9" customHeight="1" thickBot="1">
      <c r="A3" s="47" t="str">
        <f>'Opslag i listeform'!C7</f>
        <v>A</v>
      </c>
      <c r="B3" s="18">
        <f>IF('Opslag i listeform'!D7=0,"",'Opslag i listeform'!D7)</f>
        <v>1</v>
      </c>
      <c r="C3" s="18" t="str">
        <f>IF('Opslag i listeform'!E7=0,"",'Opslag i listeform'!E7)</f>
        <v/>
      </c>
      <c r="D3" s="18" t="str">
        <f>IF('Opslag i listeform'!F7=0,"",'Opslag i listeform'!F7)</f>
        <v/>
      </c>
      <c r="E3" s="18">
        <f>IF('Opslag i listeform'!G7=0,"",'Opslag i listeform'!G7)</f>
        <v>1</v>
      </c>
      <c r="F3" s="24">
        <f>IF('Opslag i listeform'!I7=0,"",'Opslag i listeform'!I7)</f>
        <v>1</v>
      </c>
      <c r="G3" s="24">
        <f>IF('Opslag i listeform'!J7=0,"",'Opslag i listeform'!J7)</f>
        <v>1</v>
      </c>
      <c r="H3" s="24" t="str">
        <f>IF('Opslag i listeform'!K7=0,"",'Opslag i listeform'!K7)</f>
        <v/>
      </c>
      <c r="I3" s="24" t="str">
        <f>IF('Opslag i listeform'!L7=0,"",'Opslag i listeform'!L7)</f>
        <v/>
      </c>
      <c r="J3" s="29">
        <f>IF('Opslag i listeform'!N7=0,"",'Opslag i listeform'!N7)</f>
        <v>10</v>
      </c>
      <c r="K3" s="29">
        <f>IF('Opslag i listeform'!O7=0,"",'Opslag i listeform'!O7)</f>
        <v>2</v>
      </c>
      <c r="L3" s="29" t="str">
        <f>IF('Opslag i listeform'!P7=0,"",'Opslag i listeform'!P7)</f>
        <v/>
      </c>
      <c r="M3" s="49">
        <f>IF('Opslag i listeform'!Q7=0,"",'Opslag i listeform'!Q7)</f>
        <v>100</v>
      </c>
    </row>
    <row r="4" spans="1:13" ht="13.9" customHeight="1"/>
    <row r="5" spans="1:13" ht="13.9" customHeight="1" thickBot="1">
      <c r="B5" t="s">
        <v>5</v>
      </c>
      <c r="F5" t="s">
        <v>7</v>
      </c>
      <c r="J5" t="s">
        <v>8</v>
      </c>
    </row>
    <row r="6" spans="1:13" ht="13.9" customHeight="1">
      <c r="A6" s="45" t="s">
        <v>35</v>
      </c>
      <c r="B6" s="14" t="s">
        <v>36</v>
      </c>
      <c r="C6" s="15" t="s">
        <v>37</v>
      </c>
      <c r="D6" s="15" t="s">
        <v>38</v>
      </c>
      <c r="E6" s="42" t="s">
        <v>39</v>
      </c>
      <c r="F6" s="21" t="s">
        <v>10</v>
      </c>
      <c r="G6" s="22" t="s">
        <v>13</v>
      </c>
      <c r="H6" s="22" t="s">
        <v>16</v>
      </c>
      <c r="I6" s="43" t="s">
        <v>19</v>
      </c>
      <c r="J6" s="26" t="s">
        <v>11</v>
      </c>
      <c r="K6" s="27" t="s">
        <v>14</v>
      </c>
      <c r="L6" s="27" t="s">
        <v>17</v>
      </c>
      <c r="M6" s="44" t="s">
        <v>20</v>
      </c>
    </row>
    <row r="7" spans="1:13" ht="13.9" customHeight="1" thickBot="1">
      <c r="A7" s="47" t="str">
        <f>'Opslag i listeform'!C8</f>
        <v>B</v>
      </c>
      <c r="B7" s="18">
        <f>IF('Opslag i listeform'!D8=0,"",'Opslag i listeform'!D8)</f>
        <v>1</v>
      </c>
      <c r="C7" s="18">
        <f>IF('Opslag i listeform'!E8=0,"",'Opslag i listeform'!E8)</f>
        <v>1</v>
      </c>
      <c r="D7" s="18">
        <f>IF('Opslag i listeform'!F8=0,"",'Opslag i listeform'!F8)</f>
        <v>1</v>
      </c>
      <c r="E7" s="18" t="str">
        <f>IF('Opslag i listeform'!G8=0,"",'Opslag i listeform'!G8)</f>
        <v/>
      </c>
      <c r="F7" s="24">
        <f>IF('Opslag i listeform'!I8=0,"",'Opslag i listeform'!I8)</f>
        <v>1</v>
      </c>
      <c r="G7" s="24">
        <f>IF('Opslag i listeform'!J8=0,"",'Opslag i listeform'!J8)</f>
        <v>1</v>
      </c>
      <c r="H7" s="24" t="str">
        <f>IF('Opslag i listeform'!K8=0,"",'Opslag i listeform'!K8)</f>
        <v/>
      </c>
      <c r="I7" s="24">
        <f>IF('Opslag i listeform'!L8=0,"",'Opslag i listeform'!L8)</f>
        <v>1</v>
      </c>
      <c r="J7" s="29">
        <f>IF('Opslag i listeform'!N8=0,"",'Opslag i listeform'!N8)</f>
        <v>2</v>
      </c>
      <c r="K7" s="29">
        <f>IF('Opslag i listeform'!O8=0,"",'Opslag i listeform'!O8)</f>
        <v>1</v>
      </c>
      <c r="L7" s="29">
        <f>IF('Opslag i listeform'!P8=0,"",'Opslag i listeform'!P8)</f>
        <v>3</v>
      </c>
      <c r="M7" s="49">
        <f>IF('Opslag i listeform'!Q8=0,"",'Opslag i listeform'!Q8)</f>
        <v>1</v>
      </c>
    </row>
    <row r="8" spans="1:13" ht="13.9" customHeight="1"/>
    <row r="9" spans="1:13" ht="13.9" customHeight="1" thickBot="1">
      <c r="B9" t="s">
        <v>5</v>
      </c>
      <c r="F9" t="s">
        <v>7</v>
      </c>
      <c r="J9" t="s">
        <v>8</v>
      </c>
    </row>
    <row r="10" spans="1:13" ht="13.9" customHeight="1">
      <c r="A10" s="45" t="s">
        <v>35</v>
      </c>
      <c r="B10" s="14" t="s">
        <v>36</v>
      </c>
      <c r="C10" s="15" t="s">
        <v>37</v>
      </c>
      <c r="D10" s="15" t="s">
        <v>38</v>
      </c>
      <c r="E10" s="42" t="s">
        <v>39</v>
      </c>
      <c r="F10" s="21" t="s">
        <v>10</v>
      </c>
      <c r="G10" s="22" t="s">
        <v>13</v>
      </c>
      <c r="H10" s="22" t="s">
        <v>16</v>
      </c>
      <c r="I10" s="43" t="s">
        <v>19</v>
      </c>
      <c r="J10" s="26" t="s">
        <v>11</v>
      </c>
      <c r="K10" s="27" t="s">
        <v>14</v>
      </c>
      <c r="L10" s="27" t="s">
        <v>17</v>
      </c>
      <c r="M10" s="44" t="s">
        <v>20</v>
      </c>
    </row>
    <row r="11" spans="1:13" ht="13.9" customHeight="1" thickBot="1">
      <c r="A11" s="47" t="str">
        <f>'Opslag i listeform'!C9</f>
        <v>C</v>
      </c>
      <c r="B11" s="18">
        <f>IF('Opslag i listeform'!D9=0,"",'Opslag i listeform'!D9)</f>
        <v>1</v>
      </c>
      <c r="C11" s="18" t="str">
        <f>IF('Opslag i listeform'!E9=0,"",'Opslag i listeform'!E9)</f>
        <v/>
      </c>
      <c r="D11" s="18">
        <f>IF('Opslag i listeform'!F9=0,"",'Opslag i listeform'!F9)</f>
        <v>1</v>
      </c>
      <c r="E11" s="18" t="str">
        <f>IF('Opslag i listeform'!G9=0,"",'Opslag i listeform'!G9)</f>
        <v/>
      </c>
      <c r="F11" s="24" t="str">
        <f>IF('Opslag i listeform'!I9=0,"",'Opslag i listeform'!I9)</f>
        <v/>
      </c>
      <c r="G11" s="24" t="str">
        <f>IF('Opslag i listeform'!J9=0,"",'Opslag i listeform'!J9)</f>
        <v/>
      </c>
      <c r="H11" s="24" t="str">
        <f>IF('Opslag i listeform'!K9=0,"",'Opslag i listeform'!K9)</f>
        <v/>
      </c>
      <c r="I11" s="24" t="str">
        <f>IF('Opslag i listeform'!L9=0,"",'Opslag i listeform'!L9)</f>
        <v/>
      </c>
      <c r="J11" s="29">
        <f>IF('Opslag i listeform'!N9=0,"",'Opslag i listeform'!N9)</f>
        <v>46</v>
      </c>
      <c r="K11" s="29">
        <f>IF('Opslag i listeform'!O9=0,"",'Opslag i listeform'!O9)</f>
        <v>1</v>
      </c>
      <c r="L11" s="29" t="str">
        <f>IF('Opslag i listeform'!P9=0,"",'Opslag i listeform'!P9)</f>
        <v/>
      </c>
      <c r="M11" s="49">
        <f>IF('Opslag i listeform'!Q9=0,"",'Opslag i listeform'!Q9)</f>
        <v>562</v>
      </c>
    </row>
    <row r="12" spans="1:13" ht="13.9" customHeight="1"/>
    <row r="13" spans="1:13" ht="13.9" customHeight="1" thickBot="1">
      <c r="B13" t="s">
        <v>5</v>
      </c>
      <c r="F13" t="s">
        <v>7</v>
      </c>
      <c r="J13" t="s">
        <v>8</v>
      </c>
    </row>
    <row r="14" spans="1:13" ht="13.9" customHeight="1">
      <c r="A14" s="45" t="s">
        <v>35</v>
      </c>
      <c r="B14" s="14" t="s">
        <v>36</v>
      </c>
      <c r="C14" s="15" t="s">
        <v>37</v>
      </c>
      <c r="D14" s="15" t="s">
        <v>38</v>
      </c>
      <c r="E14" s="42" t="s">
        <v>39</v>
      </c>
      <c r="F14" s="21" t="s">
        <v>10</v>
      </c>
      <c r="G14" s="22" t="s">
        <v>13</v>
      </c>
      <c r="H14" s="22" t="s">
        <v>16</v>
      </c>
      <c r="I14" s="43" t="s">
        <v>19</v>
      </c>
      <c r="J14" s="26" t="s">
        <v>11</v>
      </c>
      <c r="K14" s="27" t="s">
        <v>14</v>
      </c>
      <c r="L14" s="27" t="s">
        <v>17</v>
      </c>
      <c r="M14" s="44" t="s">
        <v>20</v>
      </c>
    </row>
    <row r="15" spans="1:13" ht="13.9" customHeight="1" thickBot="1">
      <c r="A15" s="47" t="str">
        <f>'Opslag i listeform'!C10</f>
        <v>D</v>
      </c>
      <c r="B15" s="18">
        <f>IF('Opslag i listeform'!D10=0,"",'Opslag i listeform'!D10)</f>
        <v>1</v>
      </c>
      <c r="C15" s="18" t="str">
        <f>IF('Opslag i listeform'!E10=0,"",'Opslag i listeform'!E10)</f>
        <v/>
      </c>
      <c r="D15" s="18" t="str">
        <f>IF('Opslag i listeform'!F10=0,"",'Opslag i listeform'!F10)</f>
        <v/>
      </c>
      <c r="E15" s="18" t="str">
        <f>IF('Opslag i listeform'!G10=0,"",'Opslag i listeform'!G10)</f>
        <v/>
      </c>
      <c r="F15" s="24">
        <f>IF('Opslag i listeform'!I10=0,"",'Opslag i listeform'!I10)</f>
        <v>1</v>
      </c>
      <c r="G15" s="24" t="str">
        <f>IF('Opslag i listeform'!J10=0,"",'Opslag i listeform'!J10)</f>
        <v/>
      </c>
      <c r="H15" s="24" t="str">
        <f>IF('Opslag i listeform'!K10=0,"",'Opslag i listeform'!K10)</f>
        <v/>
      </c>
      <c r="I15" s="24" t="str">
        <f>IF('Opslag i listeform'!L10=0,"",'Opslag i listeform'!L10)</f>
        <v/>
      </c>
      <c r="J15" s="29">
        <f>IF('Opslag i listeform'!N10=0,"",'Opslag i listeform'!N10)</f>
        <v>3</v>
      </c>
      <c r="K15" s="29">
        <f>IF('Opslag i listeform'!O10=0,"",'Opslag i listeform'!O10)</f>
        <v>7</v>
      </c>
      <c r="L15" s="29" t="str">
        <f>IF('Opslag i listeform'!P10=0,"",'Opslag i listeform'!P10)</f>
        <v/>
      </c>
      <c r="M15" s="49">
        <f>IF('Opslag i listeform'!Q10=0,"",'Opslag i listeform'!Q10)</f>
        <v>6</v>
      </c>
    </row>
    <row r="16" spans="1:13" ht="13.9" customHeight="1"/>
    <row r="17" spans="1:13" ht="13.9" customHeight="1" thickBot="1">
      <c r="B17" t="s">
        <v>5</v>
      </c>
      <c r="F17" t="s">
        <v>7</v>
      </c>
      <c r="J17" t="s">
        <v>8</v>
      </c>
    </row>
    <row r="18" spans="1:13" ht="13.9" customHeight="1">
      <c r="A18" s="45" t="s">
        <v>35</v>
      </c>
      <c r="B18" s="14" t="s">
        <v>36</v>
      </c>
      <c r="C18" s="15" t="s">
        <v>37</v>
      </c>
      <c r="D18" s="15" t="s">
        <v>38</v>
      </c>
      <c r="E18" s="42" t="s">
        <v>39</v>
      </c>
      <c r="F18" s="21" t="s">
        <v>10</v>
      </c>
      <c r="G18" s="22" t="s">
        <v>13</v>
      </c>
      <c r="H18" s="22" t="s">
        <v>16</v>
      </c>
      <c r="I18" s="43" t="s">
        <v>19</v>
      </c>
      <c r="J18" s="26" t="s">
        <v>11</v>
      </c>
      <c r="K18" s="27" t="s">
        <v>14</v>
      </c>
      <c r="L18" s="27" t="s">
        <v>17</v>
      </c>
      <c r="M18" s="44" t="s">
        <v>20</v>
      </c>
    </row>
    <row r="19" spans="1:13" ht="13.9" customHeight="1" thickBot="1">
      <c r="A19" s="47" t="str">
        <f>'Opslag i listeform'!C11</f>
        <v>E</v>
      </c>
      <c r="B19" s="18">
        <f>IF('Opslag i listeform'!D11=0,"",'Opslag i listeform'!D11)</f>
        <v>1</v>
      </c>
      <c r="C19" s="18" t="str">
        <f>IF('Opslag i listeform'!E11=0,"",'Opslag i listeform'!E11)</f>
        <v/>
      </c>
      <c r="D19" s="18">
        <f>IF('Opslag i listeform'!F11=0,"",'Opslag i listeform'!F11)</f>
        <v>1</v>
      </c>
      <c r="E19" s="18" t="str">
        <f>IF('Opslag i listeform'!G11=0,"",'Opslag i listeform'!G11)</f>
        <v/>
      </c>
      <c r="F19" s="24">
        <f>IF('Opslag i listeform'!I11=0,"",'Opslag i listeform'!I11)</f>
        <v>1</v>
      </c>
      <c r="G19" s="24">
        <f>IF('Opslag i listeform'!J11=0,"",'Opslag i listeform'!J11)</f>
        <v>1</v>
      </c>
      <c r="H19" s="24" t="str">
        <f>IF('Opslag i listeform'!K11=0,"",'Opslag i listeform'!K11)</f>
        <v/>
      </c>
      <c r="I19" s="24" t="str">
        <f>IF('Opslag i listeform'!L11=0,"",'Opslag i listeform'!L11)</f>
        <v/>
      </c>
      <c r="J19" s="29">
        <f>IF('Opslag i listeform'!N11=0,"",'Opslag i listeform'!N11)</f>
        <v>5</v>
      </c>
      <c r="K19" s="29" t="str">
        <f>IF('Opslag i listeform'!O11=0,"",'Opslag i listeform'!O11)</f>
        <v/>
      </c>
      <c r="L19" s="29" t="str">
        <f>IF('Opslag i listeform'!P11=0,"",'Opslag i listeform'!P11)</f>
        <v/>
      </c>
      <c r="M19" s="49">
        <f>IF('Opslag i listeform'!Q11=0,"",'Opslag i listeform'!Q11)</f>
        <v>200</v>
      </c>
    </row>
    <row r="20" spans="1:13" ht="13.9" customHeight="1"/>
    <row r="21" spans="1:13" ht="13.9" customHeight="1" thickBot="1">
      <c r="B21" t="s">
        <v>5</v>
      </c>
      <c r="F21" t="s">
        <v>7</v>
      </c>
      <c r="J21" t="s">
        <v>8</v>
      </c>
    </row>
    <row r="22" spans="1:13" ht="13.9" customHeight="1">
      <c r="A22" s="45" t="s">
        <v>35</v>
      </c>
      <c r="B22" s="14" t="s">
        <v>36</v>
      </c>
      <c r="C22" s="15" t="s">
        <v>37</v>
      </c>
      <c r="D22" s="15" t="s">
        <v>38</v>
      </c>
      <c r="E22" s="42" t="s">
        <v>39</v>
      </c>
      <c r="F22" s="21" t="s">
        <v>10</v>
      </c>
      <c r="G22" s="22" t="s">
        <v>13</v>
      </c>
      <c r="H22" s="22" t="s">
        <v>16</v>
      </c>
      <c r="I22" s="43" t="s">
        <v>19</v>
      </c>
      <c r="J22" s="26" t="s">
        <v>11</v>
      </c>
      <c r="K22" s="27" t="s">
        <v>14</v>
      </c>
      <c r="L22" s="27" t="s">
        <v>17</v>
      </c>
      <c r="M22" s="44" t="s">
        <v>20</v>
      </c>
    </row>
    <row r="23" spans="1:13" ht="13.9" customHeight="1" thickBot="1">
      <c r="A23" s="47" t="str">
        <f>'Opslag i listeform'!C12</f>
        <v>F</v>
      </c>
      <c r="B23" s="18">
        <f>IF('Opslag i listeform'!D12=0,"",'Opslag i listeform'!D12)</f>
        <v>1</v>
      </c>
      <c r="C23" s="18">
        <f>IF('Opslag i listeform'!E12=0,"",'Opslag i listeform'!E12)</f>
        <v>1</v>
      </c>
      <c r="D23" s="18" t="str">
        <f>IF('Opslag i listeform'!F12=0,"",'Opslag i listeform'!F12)</f>
        <v/>
      </c>
      <c r="E23" s="18" t="str">
        <f>IF('Opslag i listeform'!G12=0,"",'Opslag i listeform'!G12)</f>
        <v/>
      </c>
      <c r="F23" s="24">
        <f>IF('Opslag i listeform'!I12=0,"",'Opslag i listeform'!I12)</f>
        <v>1</v>
      </c>
      <c r="G23" s="24" t="str">
        <f>IF('Opslag i listeform'!J12=0,"",'Opslag i listeform'!J12)</f>
        <v/>
      </c>
      <c r="H23" s="24" t="str">
        <f>IF('Opslag i listeform'!K12=0,"",'Opslag i listeform'!K12)</f>
        <v/>
      </c>
      <c r="I23" s="24">
        <f>IF('Opslag i listeform'!L12=0,"",'Opslag i listeform'!L12)</f>
        <v>1</v>
      </c>
      <c r="J23" s="29" t="str">
        <f>IF('Opslag i listeform'!N12=0,"",'Opslag i listeform'!N12)</f>
        <v/>
      </c>
      <c r="K23" s="29">
        <f>IF('Opslag i listeform'!O12=0,"",'Opslag i listeform'!O12)</f>
        <v>2</v>
      </c>
      <c r="L23" s="29" t="str">
        <f>IF('Opslag i listeform'!P12=0,"",'Opslag i listeform'!P12)</f>
        <v/>
      </c>
      <c r="M23" s="49">
        <f>IF('Opslag i listeform'!Q12=0,"",'Opslag i listeform'!Q12)</f>
        <v>300</v>
      </c>
    </row>
    <row r="24" spans="1:13" ht="13.9" customHeight="1"/>
    <row r="25" spans="1:13" ht="13.9" customHeight="1" thickBot="1">
      <c r="B25" t="s">
        <v>5</v>
      </c>
      <c r="F25" t="s">
        <v>7</v>
      </c>
      <c r="J25" t="s">
        <v>8</v>
      </c>
    </row>
    <row r="26" spans="1:13" ht="13.9" customHeight="1">
      <c r="A26" s="45" t="s">
        <v>35</v>
      </c>
      <c r="B26" s="14" t="s">
        <v>36</v>
      </c>
      <c r="C26" s="15" t="s">
        <v>37</v>
      </c>
      <c r="D26" s="15" t="s">
        <v>38</v>
      </c>
      <c r="E26" s="42" t="s">
        <v>39</v>
      </c>
      <c r="F26" s="21" t="s">
        <v>10</v>
      </c>
      <c r="G26" s="22" t="s">
        <v>13</v>
      </c>
      <c r="H26" s="22" t="s">
        <v>16</v>
      </c>
      <c r="I26" s="43" t="s">
        <v>19</v>
      </c>
      <c r="J26" s="26" t="s">
        <v>11</v>
      </c>
      <c r="K26" s="27" t="s">
        <v>14</v>
      </c>
      <c r="L26" s="27" t="s">
        <v>17</v>
      </c>
      <c r="M26" s="44" t="s">
        <v>20</v>
      </c>
    </row>
    <row r="27" spans="1:13" ht="13.9" customHeight="1" thickBot="1">
      <c r="A27" s="47" t="str">
        <f>'Opslag i listeform'!C13</f>
        <v>G</v>
      </c>
      <c r="B27" s="18">
        <f>IF('Opslag i listeform'!D13=0,"",'Opslag i listeform'!D13)</f>
        <v>1</v>
      </c>
      <c r="C27" s="18">
        <f>IF('Opslag i listeform'!E13=0,"",'Opslag i listeform'!E13)</f>
        <v>1</v>
      </c>
      <c r="D27" s="18" t="str">
        <f>IF('Opslag i listeform'!F13=0,"",'Opslag i listeform'!F13)</f>
        <v/>
      </c>
      <c r="E27" s="18" t="str">
        <f>IF('Opslag i listeform'!G13=0,"",'Opslag i listeform'!G13)</f>
        <v/>
      </c>
      <c r="F27" s="24" t="str">
        <f>IF('Opslag i listeform'!I13=0,"",'Opslag i listeform'!I13)</f>
        <v/>
      </c>
      <c r="G27" s="24">
        <f>IF('Opslag i listeform'!J13=0,"",'Opslag i listeform'!J13)</f>
        <v>1</v>
      </c>
      <c r="H27" s="24">
        <f>IF('Opslag i listeform'!K13=0,"",'Opslag i listeform'!K13)</f>
        <v>1</v>
      </c>
      <c r="I27" s="24" t="str">
        <f>IF('Opslag i listeform'!L13=0,"",'Opslag i listeform'!L13)</f>
        <v/>
      </c>
      <c r="J27" s="29">
        <f>IF('Opslag i listeform'!N13=0,"",'Opslag i listeform'!N13)</f>
        <v>12</v>
      </c>
      <c r="K27" s="29">
        <f>IF('Opslag i listeform'!O13=0,"",'Opslag i listeform'!O13)</f>
        <v>5</v>
      </c>
      <c r="L27" s="29">
        <f>IF('Opslag i listeform'!P13=0,"",'Opslag i listeform'!P13)</f>
        <v>2</v>
      </c>
      <c r="M27" s="49">
        <f>IF('Opslag i listeform'!Q13=0,"",'Opslag i listeform'!Q13)</f>
        <v>456</v>
      </c>
    </row>
    <row r="28" spans="1:13" ht="13.9" customHeight="1">
      <c r="A28" s="48"/>
    </row>
    <row r="29" spans="1:13" ht="13.9" customHeight="1" thickBot="1">
      <c r="B29" t="s">
        <v>5</v>
      </c>
      <c r="F29" t="s">
        <v>7</v>
      </c>
      <c r="J29" t="s">
        <v>8</v>
      </c>
    </row>
    <row r="30" spans="1:13" ht="13.9" customHeight="1">
      <c r="A30" s="45" t="s">
        <v>35</v>
      </c>
      <c r="B30" s="14" t="s">
        <v>36</v>
      </c>
      <c r="C30" s="15" t="s">
        <v>37</v>
      </c>
      <c r="D30" s="15" t="s">
        <v>38</v>
      </c>
      <c r="E30" s="42" t="s">
        <v>39</v>
      </c>
      <c r="F30" s="21" t="s">
        <v>10</v>
      </c>
      <c r="G30" s="22" t="s">
        <v>13</v>
      </c>
      <c r="H30" s="22" t="s">
        <v>16</v>
      </c>
      <c r="I30" s="43" t="s">
        <v>19</v>
      </c>
      <c r="J30" s="26" t="s">
        <v>11</v>
      </c>
      <c r="K30" s="27" t="s">
        <v>14</v>
      </c>
      <c r="L30" s="27" t="s">
        <v>17</v>
      </c>
      <c r="M30" s="44" t="s">
        <v>20</v>
      </c>
    </row>
    <row r="31" spans="1:13" ht="13.9" customHeight="1" thickBot="1">
      <c r="A31" s="47" t="str">
        <f>'Opslag i listeform'!C14</f>
        <v>H</v>
      </c>
      <c r="B31" s="18">
        <f>IF('Opslag i listeform'!D14=0,"",'Opslag i listeform'!D14)</f>
        <v>1</v>
      </c>
      <c r="C31" s="18">
        <f>IF('Opslag i listeform'!E14=0,"",'Opslag i listeform'!E14)</f>
        <v>1</v>
      </c>
      <c r="D31" s="18" t="str">
        <f>IF('Opslag i listeform'!F14=0,"",'Opslag i listeform'!F14)</f>
        <v/>
      </c>
      <c r="E31" s="18" t="str">
        <f>IF('Opslag i listeform'!G14=0,"",'Opslag i listeform'!G14)</f>
        <v/>
      </c>
      <c r="F31" s="24">
        <f>IF('Opslag i listeform'!I14=0,"",'Opslag i listeform'!I14)</f>
        <v>1</v>
      </c>
      <c r="G31" s="24" t="str">
        <f>IF('Opslag i listeform'!J14=0,"",'Opslag i listeform'!J14)</f>
        <v/>
      </c>
      <c r="H31" s="24" t="str">
        <f>IF('Opslag i listeform'!K14=0,"",'Opslag i listeform'!K14)</f>
        <v/>
      </c>
      <c r="I31" s="24">
        <f>IF('Opslag i listeform'!L14=0,"",'Opslag i listeform'!L14)</f>
        <v>1</v>
      </c>
      <c r="J31" s="29">
        <f>IF('Opslag i listeform'!N14=0,"",'Opslag i listeform'!N14)</f>
        <v>32</v>
      </c>
      <c r="K31" s="29">
        <f>IF('Opslag i listeform'!O14=0,"",'Opslag i listeform'!O14)</f>
        <v>56</v>
      </c>
      <c r="L31" s="29" t="str">
        <f>IF('Opslag i listeform'!P14=0,"",'Opslag i listeform'!P14)</f>
        <v/>
      </c>
      <c r="M31" s="49">
        <f>IF('Opslag i listeform'!Q14=0,"",'Opslag i listeform'!Q14)</f>
        <v>12</v>
      </c>
    </row>
    <row r="32" spans="1:13" ht="13.9" customHeight="1"/>
    <row r="33" spans="1:13" ht="13.9" customHeight="1" thickBot="1">
      <c r="B33" t="s">
        <v>5</v>
      </c>
      <c r="F33" t="s">
        <v>7</v>
      </c>
      <c r="J33" t="s">
        <v>8</v>
      </c>
    </row>
    <row r="34" spans="1:13" ht="13.9" customHeight="1">
      <c r="A34" s="45" t="s">
        <v>35</v>
      </c>
      <c r="B34" s="14" t="s">
        <v>36</v>
      </c>
      <c r="C34" s="15" t="s">
        <v>37</v>
      </c>
      <c r="D34" s="15" t="s">
        <v>38</v>
      </c>
      <c r="E34" s="42" t="s">
        <v>39</v>
      </c>
      <c r="F34" s="21" t="s">
        <v>10</v>
      </c>
      <c r="G34" s="22" t="s">
        <v>13</v>
      </c>
      <c r="H34" s="22" t="s">
        <v>16</v>
      </c>
      <c r="I34" s="43" t="s">
        <v>19</v>
      </c>
      <c r="J34" s="26" t="s">
        <v>11</v>
      </c>
      <c r="K34" s="27" t="s">
        <v>14</v>
      </c>
      <c r="L34" s="27" t="s">
        <v>17</v>
      </c>
      <c r="M34" s="44" t="s">
        <v>20</v>
      </c>
    </row>
    <row r="35" spans="1:13" ht="13.9" customHeight="1" thickBot="1">
      <c r="A35" s="47" t="str">
        <f>'Opslag i listeform'!C15</f>
        <v>I</v>
      </c>
      <c r="B35" s="18">
        <f>IF('Opslag i listeform'!D15=0,"",'Opslag i listeform'!D15)</f>
        <v>1</v>
      </c>
      <c r="C35" s="18" t="str">
        <f>IF('Opslag i listeform'!E15=0,"",'Opslag i listeform'!E15)</f>
        <v/>
      </c>
      <c r="D35" s="18" t="str">
        <f>IF('Opslag i listeform'!F15=0,"",'Opslag i listeform'!F15)</f>
        <v/>
      </c>
      <c r="E35" s="18">
        <f>IF('Opslag i listeform'!G15=0,"",'Opslag i listeform'!G15)</f>
        <v>1</v>
      </c>
      <c r="F35" s="24" t="str">
        <f>IF('Opslag i listeform'!I15=0,"",'Opslag i listeform'!I15)</f>
        <v/>
      </c>
      <c r="G35" s="24" t="str">
        <f>IF('Opslag i listeform'!J15=0,"",'Opslag i listeform'!J15)</f>
        <v/>
      </c>
      <c r="H35" s="24" t="str">
        <f>IF('Opslag i listeform'!K15=0,"",'Opslag i listeform'!K15)</f>
        <v/>
      </c>
      <c r="I35" s="24" t="str">
        <f>IF('Opslag i listeform'!L15=0,"",'Opslag i listeform'!L15)</f>
        <v/>
      </c>
      <c r="J35" s="29">
        <f>IF('Opslag i listeform'!N15=0,"",'Opslag i listeform'!N15)</f>
        <v>2</v>
      </c>
      <c r="K35" s="29">
        <f>IF('Opslag i listeform'!O15=0,"",'Opslag i listeform'!O15)</f>
        <v>4</v>
      </c>
      <c r="L35" s="29" t="str">
        <f>IF('Opslag i listeform'!P15=0,"",'Opslag i listeform'!P15)</f>
        <v/>
      </c>
      <c r="M35" s="49">
        <f>IF('Opslag i listeform'!Q15=0,"",'Opslag i listeform'!Q15)</f>
        <v>1</v>
      </c>
    </row>
    <row r="36" spans="1:13" ht="13.9" customHeight="1"/>
    <row r="37" spans="1:13" ht="13.9" customHeight="1" thickBot="1">
      <c r="B37" t="s">
        <v>5</v>
      </c>
      <c r="F37" t="s">
        <v>7</v>
      </c>
      <c r="J37" t="s">
        <v>8</v>
      </c>
    </row>
    <row r="38" spans="1:13" ht="13.9" customHeight="1">
      <c r="A38" s="45" t="s">
        <v>35</v>
      </c>
      <c r="B38" s="14" t="s">
        <v>36</v>
      </c>
      <c r="C38" s="15" t="s">
        <v>37</v>
      </c>
      <c r="D38" s="15" t="s">
        <v>38</v>
      </c>
      <c r="E38" s="42" t="s">
        <v>39</v>
      </c>
      <c r="F38" s="21" t="s">
        <v>10</v>
      </c>
      <c r="G38" s="22" t="s">
        <v>13</v>
      </c>
      <c r="H38" s="22" t="s">
        <v>16</v>
      </c>
      <c r="I38" s="43" t="s">
        <v>19</v>
      </c>
      <c r="J38" s="26" t="s">
        <v>11</v>
      </c>
      <c r="K38" s="27" t="s">
        <v>14</v>
      </c>
      <c r="L38" s="27" t="s">
        <v>17</v>
      </c>
      <c r="M38" s="44" t="s">
        <v>20</v>
      </c>
    </row>
    <row r="39" spans="1:13" ht="13.9" customHeight="1" thickBot="1">
      <c r="A39" s="47" t="str">
        <f>'Opslag i listeform'!C16</f>
        <v>J</v>
      </c>
      <c r="B39" s="18" t="str">
        <f>IF('Opslag i listeform'!D16=0,"",'Opslag i listeform'!D16)</f>
        <v/>
      </c>
      <c r="C39" s="18">
        <f>IF('Opslag i listeform'!E16=0,"",'Opslag i listeform'!E16)</f>
        <v>1</v>
      </c>
      <c r="D39" s="18" t="str">
        <f>IF('Opslag i listeform'!F16=0,"",'Opslag i listeform'!F16)</f>
        <v/>
      </c>
      <c r="E39" s="18" t="str">
        <f>IF('Opslag i listeform'!G16=0,"",'Opslag i listeform'!G16)</f>
        <v/>
      </c>
      <c r="F39" s="24">
        <f>IF('Opslag i listeform'!I16=0,"",'Opslag i listeform'!I16)</f>
        <v>1</v>
      </c>
      <c r="G39" s="24" t="str">
        <f>IF('Opslag i listeform'!J16=0,"",'Opslag i listeform'!J16)</f>
        <v/>
      </c>
      <c r="H39" s="24" t="str">
        <f>IF('Opslag i listeform'!K16=0,"",'Opslag i listeform'!K16)</f>
        <v/>
      </c>
      <c r="I39" s="24">
        <f>IF('Opslag i listeform'!L16=0,"",'Opslag i listeform'!L16)</f>
        <v>1</v>
      </c>
      <c r="J39" s="29">
        <f>IF('Opslag i listeform'!N16=0,"",'Opslag i listeform'!N16)</f>
        <v>54</v>
      </c>
      <c r="K39" s="29">
        <f>IF('Opslag i listeform'!O16=0,"",'Opslag i listeform'!O16)</f>
        <v>1</v>
      </c>
      <c r="L39" s="29" t="str">
        <f>IF('Opslag i listeform'!P16=0,"",'Opslag i listeform'!P16)</f>
        <v/>
      </c>
      <c r="M39" s="49">
        <f>IF('Opslag i listeform'!Q16=0,"",'Opslag i listeform'!Q16)</f>
        <v>5</v>
      </c>
    </row>
    <row r="40" spans="1:13" ht="13.9" customHeight="1"/>
    <row r="41" spans="1:13" ht="13.9" customHeight="1" thickBot="1">
      <c r="B41" t="s">
        <v>5</v>
      </c>
      <c r="F41" t="s">
        <v>7</v>
      </c>
      <c r="J41" t="s">
        <v>8</v>
      </c>
    </row>
    <row r="42" spans="1:13" ht="13.9" customHeight="1">
      <c r="A42" s="45" t="s">
        <v>35</v>
      </c>
      <c r="B42" s="14" t="s">
        <v>36</v>
      </c>
      <c r="C42" s="15" t="s">
        <v>37</v>
      </c>
      <c r="D42" s="15" t="s">
        <v>38</v>
      </c>
      <c r="E42" s="42" t="s">
        <v>39</v>
      </c>
      <c r="F42" s="21" t="s">
        <v>10</v>
      </c>
      <c r="G42" s="22" t="s">
        <v>13</v>
      </c>
      <c r="H42" s="22" t="s">
        <v>16</v>
      </c>
      <c r="I42" s="43" t="s">
        <v>19</v>
      </c>
      <c r="J42" s="26" t="s">
        <v>11</v>
      </c>
      <c r="K42" s="27" t="s">
        <v>14</v>
      </c>
      <c r="L42" s="27" t="s">
        <v>17</v>
      </c>
      <c r="M42" s="44" t="s">
        <v>20</v>
      </c>
    </row>
    <row r="43" spans="1:13" ht="13.9" customHeight="1" thickBot="1">
      <c r="A43" s="47" t="str">
        <f>'Opslag i listeform'!C17</f>
        <v>K</v>
      </c>
      <c r="B43" s="18" t="str">
        <f>IF('Opslag i listeform'!D17=0,"",'Opslag i listeform'!D17)</f>
        <v/>
      </c>
      <c r="C43" s="18" t="str">
        <f>IF('Opslag i listeform'!E17=0,"",'Opslag i listeform'!E17)</f>
        <v/>
      </c>
      <c r="D43" s="18">
        <f>IF('Opslag i listeform'!F17=0,"",'Opslag i listeform'!F17)</f>
        <v>1</v>
      </c>
      <c r="E43" s="18" t="str">
        <f>IF('Opslag i listeform'!G17=0,"",'Opslag i listeform'!G17)</f>
        <v/>
      </c>
      <c r="F43" s="24" t="str">
        <f>IF('Opslag i listeform'!I17=0,"",'Opslag i listeform'!I17)</f>
        <v/>
      </c>
      <c r="G43" s="24">
        <f>IF('Opslag i listeform'!J17=0,"",'Opslag i listeform'!J17)</f>
        <v>1</v>
      </c>
      <c r="H43" s="24">
        <f>IF('Opslag i listeform'!K17=0,"",'Opslag i listeform'!K17)</f>
        <v>1</v>
      </c>
      <c r="I43" s="24">
        <f>IF('Opslag i listeform'!L17=0,"",'Opslag i listeform'!L17)</f>
        <v>1</v>
      </c>
      <c r="J43" s="29">
        <f>IF('Opslag i listeform'!N17=0,"",'Opslag i listeform'!N17)</f>
        <v>32</v>
      </c>
      <c r="K43" s="29">
        <f>IF('Opslag i listeform'!O17=0,"",'Opslag i listeform'!O17)</f>
        <v>5</v>
      </c>
      <c r="L43" s="29">
        <f>IF('Opslag i listeform'!P17=0,"",'Opslag i listeform'!P17)</f>
        <v>1</v>
      </c>
      <c r="M43" s="49">
        <f>IF('Opslag i listeform'!Q17=0,"",'Opslag i listeform'!Q17)</f>
        <v>7</v>
      </c>
    </row>
    <row r="44" spans="1:13" ht="13.9" customHeight="1"/>
    <row r="45" spans="1:13" ht="13.9" customHeight="1" thickBot="1">
      <c r="B45" t="s">
        <v>5</v>
      </c>
      <c r="F45" t="s">
        <v>7</v>
      </c>
      <c r="J45" t="s">
        <v>8</v>
      </c>
    </row>
    <row r="46" spans="1:13" ht="13.9" customHeight="1">
      <c r="A46" s="45" t="s">
        <v>35</v>
      </c>
      <c r="B46" s="14" t="s">
        <v>36</v>
      </c>
      <c r="C46" s="15" t="s">
        <v>37</v>
      </c>
      <c r="D46" s="15" t="s">
        <v>38</v>
      </c>
      <c r="E46" s="42" t="s">
        <v>39</v>
      </c>
      <c r="F46" s="21" t="s">
        <v>10</v>
      </c>
      <c r="G46" s="22" t="s">
        <v>13</v>
      </c>
      <c r="H46" s="22" t="s">
        <v>16</v>
      </c>
      <c r="I46" s="43" t="s">
        <v>19</v>
      </c>
      <c r="J46" s="26" t="s">
        <v>11</v>
      </c>
      <c r="K46" s="27" t="s">
        <v>14</v>
      </c>
      <c r="L46" s="27" t="s">
        <v>17</v>
      </c>
      <c r="M46" s="44" t="s">
        <v>20</v>
      </c>
    </row>
    <row r="47" spans="1:13" ht="13.9" customHeight="1" thickBot="1">
      <c r="A47" s="47" t="str">
        <f>'Opslag i listeform'!C18</f>
        <v>L</v>
      </c>
      <c r="B47" s="18">
        <f>IF('Opslag i listeform'!D18=0,"",'Opslag i listeform'!D18)</f>
        <v>1</v>
      </c>
      <c r="C47" s="18">
        <f>IF('Opslag i listeform'!E18=0,"",'Opslag i listeform'!E18)</f>
        <v>1</v>
      </c>
      <c r="D47" s="18">
        <f>IF('Opslag i listeform'!F18=0,"",'Opslag i listeform'!F18)</f>
        <v>1</v>
      </c>
      <c r="E47" s="18">
        <f>IF('Opslag i listeform'!G18=0,"",'Opslag i listeform'!G18)</f>
        <v>1</v>
      </c>
      <c r="F47" s="24">
        <f>IF('Opslag i listeform'!I18=0,"",'Opslag i listeform'!I18)</f>
        <v>1</v>
      </c>
      <c r="G47" s="24">
        <f>IF('Opslag i listeform'!J18=0,"",'Opslag i listeform'!J18)</f>
        <v>1</v>
      </c>
      <c r="H47" s="24" t="str">
        <f>IF('Opslag i listeform'!K18=0,"",'Opslag i listeform'!K18)</f>
        <v/>
      </c>
      <c r="I47" s="24">
        <f>IF('Opslag i listeform'!L18=0,"",'Opslag i listeform'!L18)</f>
        <v>1</v>
      </c>
      <c r="J47" s="29">
        <f>IF('Opslag i listeform'!N18=0,"",'Opslag i listeform'!N18)</f>
        <v>243</v>
      </c>
      <c r="K47" s="29">
        <f>IF('Opslag i listeform'!O18=0,"",'Opslag i listeform'!O18)</f>
        <v>77</v>
      </c>
      <c r="L47" s="29">
        <f>IF('Opslag i listeform'!P18=0,"",'Opslag i listeform'!P18)</f>
        <v>15</v>
      </c>
      <c r="M47" s="49">
        <f>IF('Opslag i listeform'!Q18=0,"",'Opslag i listeform'!Q18)</f>
        <v>1000</v>
      </c>
    </row>
    <row r="48" spans="1:13" ht="13.9" customHeight="1"/>
    <row r="49" spans="1:13" ht="13.9" customHeight="1" thickBot="1">
      <c r="B49" t="s">
        <v>5</v>
      </c>
      <c r="F49" t="s">
        <v>7</v>
      </c>
      <c r="J49" t="s">
        <v>8</v>
      </c>
    </row>
    <row r="50" spans="1:13" ht="13.9" customHeight="1">
      <c r="A50" s="45" t="s">
        <v>35</v>
      </c>
      <c r="B50" s="14" t="s">
        <v>36</v>
      </c>
      <c r="C50" s="15" t="s">
        <v>37</v>
      </c>
      <c r="D50" s="15" t="s">
        <v>38</v>
      </c>
      <c r="E50" s="42" t="s">
        <v>39</v>
      </c>
      <c r="F50" s="21" t="s">
        <v>10</v>
      </c>
      <c r="G50" s="22" t="s">
        <v>13</v>
      </c>
      <c r="H50" s="22" t="s">
        <v>16</v>
      </c>
      <c r="I50" s="43" t="s">
        <v>19</v>
      </c>
      <c r="J50" s="26" t="s">
        <v>11</v>
      </c>
      <c r="K50" s="27" t="s">
        <v>14</v>
      </c>
      <c r="L50" s="27" t="s">
        <v>17</v>
      </c>
      <c r="M50" s="44" t="s">
        <v>20</v>
      </c>
    </row>
    <row r="51" spans="1:13" ht="13.9" customHeight="1" thickBot="1">
      <c r="A51" s="47" t="str">
        <f>'Opslag i listeform'!C19</f>
        <v>M</v>
      </c>
      <c r="B51" s="18" t="str">
        <f>IF('Opslag i listeform'!D19=0,"",'Opslag i listeform'!D19)</f>
        <v/>
      </c>
      <c r="C51" s="18">
        <f>IF('Opslag i listeform'!E19=0,"",'Opslag i listeform'!E19)</f>
        <v>1</v>
      </c>
      <c r="D51" s="18" t="str">
        <f>IF('Opslag i listeform'!F19=0,"",'Opslag i listeform'!F19)</f>
        <v/>
      </c>
      <c r="E51" s="18" t="str">
        <f>IF('Opslag i listeform'!G19=0,"",'Opslag i listeform'!G19)</f>
        <v/>
      </c>
      <c r="F51" s="24">
        <f>IF('Opslag i listeform'!I19=0,"",'Opslag i listeform'!I19)</f>
        <v>1</v>
      </c>
      <c r="G51" s="24">
        <f>IF('Opslag i listeform'!J19=0,"",'Opslag i listeform'!J19)</f>
        <v>1</v>
      </c>
      <c r="H51" s="24" t="str">
        <f>IF('Opslag i listeform'!K19=0,"",'Opslag i listeform'!K19)</f>
        <v/>
      </c>
      <c r="I51" s="24" t="str">
        <f>IF('Opslag i listeform'!L19=0,"",'Opslag i listeform'!L19)</f>
        <v/>
      </c>
      <c r="J51" s="29">
        <f>IF('Opslag i listeform'!N19=0,"",'Opslag i listeform'!N19)</f>
        <v>14</v>
      </c>
      <c r="K51" s="29">
        <f>IF('Opslag i listeform'!O19=0,"",'Opslag i listeform'!O19)</f>
        <v>2</v>
      </c>
      <c r="L51" s="29" t="str">
        <f>IF('Opslag i listeform'!P19=0,"",'Opslag i listeform'!P19)</f>
        <v/>
      </c>
      <c r="M51" s="49">
        <f>IF('Opslag i listeform'!Q19=0,"",'Opslag i listeform'!Q19)</f>
        <v>100</v>
      </c>
    </row>
    <row r="52" spans="1:13" ht="13.9" customHeight="1"/>
    <row r="53" spans="1:13" ht="13.9" customHeight="1" thickBot="1">
      <c r="B53" t="s">
        <v>5</v>
      </c>
      <c r="F53" t="s">
        <v>7</v>
      </c>
      <c r="J53" t="s">
        <v>8</v>
      </c>
    </row>
    <row r="54" spans="1:13" ht="13.9" customHeight="1">
      <c r="A54" s="45" t="s">
        <v>35</v>
      </c>
      <c r="B54" s="14" t="s">
        <v>36</v>
      </c>
      <c r="C54" s="15" t="s">
        <v>37</v>
      </c>
      <c r="D54" s="15" t="s">
        <v>38</v>
      </c>
      <c r="E54" s="42" t="s">
        <v>39</v>
      </c>
      <c r="F54" s="21" t="s">
        <v>10</v>
      </c>
      <c r="G54" s="22" t="s">
        <v>13</v>
      </c>
      <c r="H54" s="22" t="s">
        <v>16</v>
      </c>
      <c r="I54" s="43" t="s">
        <v>19</v>
      </c>
      <c r="J54" s="26" t="s">
        <v>11</v>
      </c>
      <c r="K54" s="27" t="s">
        <v>14</v>
      </c>
      <c r="L54" s="27" t="s">
        <v>17</v>
      </c>
      <c r="M54" s="44" t="s">
        <v>20</v>
      </c>
    </row>
    <row r="55" spans="1:13" ht="13.9" customHeight="1" thickBot="1">
      <c r="A55" s="47" t="str">
        <f>'Opslag i listeform'!C20</f>
        <v>N</v>
      </c>
      <c r="B55" s="18" t="str">
        <f>IF('Opslag i listeform'!D20=0,"",'Opslag i listeform'!D20)</f>
        <v/>
      </c>
      <c r="C55" s="18" t="str">
        <f>IF('Opslag i listeform'!E20=0,"",'Opslag i listeform'!E20)</f>
        <v/>
      </c>
      <c r="D55" s="18">
        <f>IF('Opslag i listeform'!F20=0,"",'Opslag i listeform'!F20)</f>
        <v>1</v>
      </c>
      <c r="E55" s="18" t="str">
        <f>IF('Opslag i listeform'!G20=0,"",'Opslag i listeform'!G20)</f>
        <v/>
      </c>
      <c r="F55" s="24">
        <f>IF('Opslag i listeform'!I20=0,"",'Opslag i listeform'!I20)</f>
        <v>1</v>
      </c>
      <c r="G55" s="24" t="str">
        <f>IF('Opslag i listeform'!J20=0,"",'Opslag i listeform'!J20)</f>
        <v/>
      </c>
      <c r="H55" s="24" t="str">
        <f>IF('Opslag i listeform'!K20=0,"",'Opslag i listeform'!K20)</f>
        <v/>
      </c>
      <c r="I55" s="24" t="str">
        <f>IF('Opslag i listeform'!L20=0,"",'Opslag i listeform'!L20)</f>
        <v/>
      </c>
      <c r="J55" s="29" t="str">
        <f>IF('Opslag i listeform'!N20=0,"",'Opslag i listeform'!N20)</f>
        <v/>
      </c>
      <c r="K55" s="29">
        <f>IF('Opslag i listeform'!O20=0,"",'Opslag i listeform'!O20)</f>
        <v>8</v>
      </c>
      <c r="L55" s="29" t="str">
        <f>IF('Opslag i listeform'!P20=0,"",'Opslag i listeform'!P20)</f>
        <v/>
      </c>
      <c r="M55" s="49">
        <f>IF('Opslag i listeform'!Q20=0,"",'Opslag i listeform'!Q20)</f>
        <v>100</v>
      </c>
    </row>
    <row r="56" spans="1:13" ht="13.9" customHeight="1"/>
    <row r="57" spans="1:13" ht="13.9" customHeight="1" thickBot="1">
      <c r="B57" t="s">
        <v>5</v>
      </c>
      <c r="F57" t="s">
        <v>7</v>
      </c>
      <c r="J57" t="s">
        <v>8</v>
      </c>
    </row>
    <row r="58" spans="1:13" ht="13.9" customHeight="1">
      <c r="A58" s="45" t="s">
        <v>35</v>
      </c>
      <c r="B58" s="14" t="s">
        <v>36</v>
      </c>
      <c r="C58" s="15" t="s">
        <v>37</v>
      </c>
      <c r="D58" s="15" t="s">
        <v>38</v>
      </c>
      <c r="E58" s="42" t="s">
        <v>39</v>
      </c>
      <c r="F58" s="21" t="s">
        <v>10</v>
      </c>
      <c r="G58" s="22" t="s">
        <v>13</v>
      </c>
      <c r="H58" s="22" t="s">
        <v>16</v>
      </c>
      <c r="I58" s="43" t="s">
        <v>19</v>
      </c>
      <c r="J58" s="26" t="s">
        <v>11</v>
      </c>
      <c r="K58" s="27" t="s">
        <v>14</v>
      </c>
      <c r="L58" s="27" t="s">
        <v>17</v>
      </c>
      <c r="M58" s="44" t="s">
        <v>20</v>
      </c>
    </row>
    <row r="59" spans="1:13" ht="13.9" customHeight="1" thickBot="1">
      <c r="A59" s="47" t="str">
        <f>'Opslag i listeform'!C21</f>
        <v>O</v>
      </c>
      <c r="B59" s="18" t="str">
        <f>IF('Opslag i listeform'!D21=0,"",'Opslag i listeform'!D21)</f>
        <v/>
      </c>
      <c r="C59" s="18">
        <f>IF('Opslag i listeform'!E21=0,"",'Opslag i listeform'!E21)</f>
        <v>1</v>
      </c>
      <c r="D59" s="18" t="str">
        <f>IF('Opslag i listeform'!F21=0,"",'Opslag i listeform'!F21)</f>
        <v/>
      </c>
      <c r="E59" s="18" t="str">
        <f>IF('Opslag i listeform'!G21=0,"",'Opslag i listeform'!G21)</f>
        <v/>
      </c>
      <c r="F59" s="24" t="str">
        <f>IF('Opslag i listeform'!I21=0,"",'Opslag i listeform'!I21)</f>
        <v/>
      </c>
      <c r="G59" s="24">
        <f>IF('Opslag i listeform'!J21=0,"",'Opslag i listeform'!J21)</f>
        <v>1</v>
      </c>
      <c r="H59" s="24" t="str">
        <f>IF('Opslag i listeform'!K21=0,"",'Opslag i listeform'!K21)</f>
        <v/>
      </c>
      <c r="I59" s="24">
        <f>IF('Opslag i listeform'!L21=0,"",'Opslag i listeform'!L21)</f>
        <v>1</v>
      </c>
      <c r="J59" s="29">
        <f>IF('Opslag i listeform'!N21=0,"",'Opslag i listeform'!N21)</f>
        <v>12</v>
      </c>
      <c r="K59" s="29">
        <f>IF('Opslag i listeform'!O21=0,"",'Opslag i listeform'!O21)</f>
        <v>54</v>
      </c>
      <c r="L59" s="29" t="str">
        <f>IF('Opslag i listeform'!P21=0,"",'Opslag i listeform'!P21)</f>
        <v/>
      </c>
      <c r="M59" s="49">
        <f>IF('Opslag i listeform'!Q21=0,"",'Opslag i listeform'!Q21)</f>
        <v>300</v>
      </c>
    </row>
    <row r="60" spans="1:13" ht="13.9" customHeight="1"/>
    <row r="61" spans="1:13" ht="13.9" customHeight="1" thickBot="1">
      <c r="B61" t="s">
        <v>5</v>
      </c>
      <c r="F61" t="s">
        <v>7</v>
      </c>
      <c r="J61" t="s">
        <v>8</v>
      </c>
    </row>
    <row r="62" spans="1:13" ht="13.9" customHeight="1">
      <c r="A62" s="45" t="s">
        <v>35</v>
      </c>
      <c r="B62" s="14" t="s">
        <v>36</v>
      </c>
      <c r="C62" s="15" t="s">
        <v>37</v>
      </c>
      <c r="D62" s="15" t="s">
        <v>38</v>
      </c>
      <c r="E62" s="42" t="s">
        <v>39</v>
      </c>
      <c r="F62" s="21" t="s">
        <v>10</v>
      </c>
      <c r="G62" s="22" t="s">
        <v>13</v>
      </c>
      <c r="H62" s="22" t="s">
        <v>16</v>
      </c>
      <c r="I62" s="43" t="s">
        <v>19</v>
      </c>
      <c r="J62" s="26" t="s">
        <v>11</v>
      </c>
      <c r="K62" s="27" t="s">
        <v>14</v>
      </c>
      <c r="L62" s="27" t="s">
        <v>17</v>
      </c>
      <c r="M62" s="44" t="s">
        <v>20</v>
      </c>
    </row>
    <row r="63" spans="1:13" ht="13.9" customHeight="1" thickBot="1">
      <c r="A63" s="47" t="str">
        <f>'Opslag i listeform'!C22</f>
        <v>P</v>
      </c>
      <c r="B63" s="18" t="str">
        <f>IF('Opslag i listeform'!D22=0,"",'Opslag i listeform'!D22)</f>
        <v/>
      </c>
      <c r="C63" s="18">
        <f>IF('Opslag i listeform'!E22=0,"",'Opslag i listeform'!E22)</f>
        <v>1</v>
      </c>
      <c r="D63" s="18">
        <f>IF('Opslag i listeform'!F22=0,"",'Opslag i listeform'!F22)</f>
        <v>1</v>
      </c>
      <c r="E63" s="18" t="str">
        <f>IF('Opslag i listeform'!G22=0,"",'Opslag i listeform'!G22)</f>
        <v/>
      </c>
      <c r="F63" s="24" t="str">
        <f>IF('Opslag i listeform'!I22=0,"",'Opslag i listeform'!I22)</f>
        <v/>
      </c>
      <c r="G63" s="24" t="str">
        <f>IF('Opslag i listeform'!J22=0,"",'Opslag i listeform'!J22)</f>
        <v/>
      </c>
      <c r="H63" s="24" t="str">
        <f>IF('Opslag i listeform'!K22=0,"",'Opslag i listeform'!K22)</f>
        <v/>
      </c>
      <c r="I63" s="24">
        <f>IF('Opslag i listeform'!L22=0,"",'Opslag i listeform'!L22)</f>
        <v>1</v>
      </c>
      <c r="J63" s="29">
        <f>IF('Opslag i listeform'!N22=0,"",'Opslag i listeform'!N22)</f>
        <v>9</v>
      </c>
      <c r="K63" s="29">
        <f>IF('Opslag i listeform'!O22=0,"",'Opslag i listeform'!O22)</f>
        <v>3</v>
      </c>
      <c r="L63" s="29">
        <f>IF('Opslag i listeform'!P22=0,"",'Opslag i listeform'!P22)</f>
        <v>7</v>
      </c>
      <c r="M63" s="49">
        <f>IF('Opslag i listeform'!Q22=0,"",'Opslag i listeform'!Q22)</f>
        <v>43</v>
      </c>
    </row>
    <row r="64" spans="1:13" ht="13.9" customHeight="1"/>
    <row r="65" spans="1:13" ht="13.9" customHeight="1" thickBot="1">
      <c r="B65" t="s">
        <v>5</v>
      </c>
      <c r="F65" t="s">
        <v>7</v>
      </c>
      <c r="J65" t="s">
        <v>8</v>
      </c>
    </row>
    <row r="66" spans="1:13" ht="13.9" customHeight="1">
      <c r="A66" s="45" t="s">
        <v>35</v>
      </c>
      <c r="B66" s="14" t="s">
        <v>36</v>
      </c>
      <c r="C66" s="15" t="s">
        <v>37</v>
      </c>
      <c r="D66" s="15" t="s">
        <v>38</v>
      </c>
      <c r="E66" s="42" t="s">
        <v>39</v>
      </c>
      <c r="F66" s="21" t="s">
        <v>10</v>
      </c>
      <c r="G66" s="22" t="s">
        <v>13</v>
      </c>
      <c r="H66" s="22" t="s">
        <v>16</v>
      </c>
      <c r="I66" s="43" t="s">
        <v>19</v>
      </c>
      <c r="J66" s="26" t="s">
        <v>11</v>
      </c>
      <c r="K66" s="27" t="s">
        <v>14</v>
      </c>
      <c r="L66" s="27" t="s">
        <v>17</v>
      </c>
      <c r="M66" s="44" t="s">
        <v>20</v>
      </c>
    </row>
    <row r="67" spans="1:13" ht="13.9" customHeight="1" thickBot="1">
      <c r="A67" s="47" t="str">
        <f>'Opslag i listeform'!C23</f>
        <v>Q</v>
      </c>
      <c r="B67" s="18" t="str">
        <f>IF('Opslag i listeform'!D23=0,"",'Opslag i listeform'!D23)</f>
        <v/>
      </c>
      <c r="C67" s="18">
        <f>IF('Opslag i listeform'!E23=0,"",'Opslag i listeform'!E23)</f>
        <v>1</v>
      </c>
      <c r="D67" s="18">
        <f>IF('Opslag i listeform'!F23=0,"",'Opslag i listeform'!F23)</f>
        <v>1</v>
      </c>
      <c r="E67" s="18">
        <f>IF('Opslag i listeform'!G23=0,"",'Opslag i listeform'!G23)</f>
        <v>1</v>
      </c>
      <c r="F67" s="24">
        <f>IF('Opslag i listeform'!I23=0,"",'Opslag i listeform'!I23)</f>
        <v>1</v>
      </c>
      <c r="G67" s="24" t="str">
        <f>IF('Opslag i listeform'!J23=0,"",'Opslag i listeform'!J23)</f>
        <v/>
      </c>
      <c r="H67" s="24">
        <f>IF('Opslag i listeform'!K23=0,"",'Opslag i listeform'!K23)</f>
        <v>1</v>
      </c>
      <c r="I67" s="24" t="str">
        <f>IF('Opslag i listeform'!L23=0,"",'Opslag i listeform'!L23)</f>
        <v/>
      </c>
      <c r="J67" s="29">
        <f>IF('Opslag i listeform'!N23=0,"",'Opslag i listeform'!N23)</f>
        <v>8</v>
      </c>
      <c r="K67" s="29">
        <f>IF('Opslag i listeform'!O23=0,"",'Opslag i listeform'!O23)</f>
        <v>5</v>
      </c>
      <c r="L67" s="29" t="str">
        <f>IF('Opslag i listeform'!P23=0,"",'Opslag i listeform'!P23)</f>
        <v/>
      </c>
      <c r="M67" s="49">
        <f>IF('Opslag i listeform'!Q23=0,"",'Opslag i listeform'!Q23)</f>
        <v>76</v>
      </c>
    </row>
    <row r="68" spans="1:13" ht="13.9" customHeight="1"/>
    <row r="69" spans="1:13" ht="13.9" customHeight="1" thickBot="1">
      <c r="B69" t="s">
        <v>5</v>
      </c>
      <c r="F69" t="s">
        <v>7</v>
      </c>
      <c r="J69" t="s">
        <v>8</v>
      </c>
    </row>
    <row r="70" spans="1:13" ht="13.9" customHeight="1">
      <c r="A70" s="45" t="s">
        <v>35</v>
      </c>
      <c r="B70" s="14" t="s">
        <v>36</v>
      </c>
      <c r="C70" s="15" t="s">
        <v>37</v>
      </c>
      <c r="D70" s="15" t="s">
        <v>38</v>
      </c>
      <c r="E70" s="42" t="s">
        <v>39</v>
      </c>
      <c r="F70" s="21" t="s">
        <v>10</v>
      </c>
      <c r="G70" s="22" t="s">
        <v>13</v>
      </c>
      <c r="H70" s="22" t="s">
        <v>16</v>
      </c>
      <c r="I70" s="43" t="s">
        <v>19</v>
      </c>
      <c r="J70" s="26" t="s">
        <v>11</v>
      </c>
      <c r="K70" s="27" t="s">
        <v>14</v>
      </c>
      <c r="L70" s="27" t="s">
        <v>17</v>
      </c>
      <c r="M70" s="44" t="s">
        <v>20</v>
      </c>
    </row>
    <row r="71" spans="1:13" ht="13.9" customHeight="1" thickBot="1">
      <c r="A71" s="48" t="str">
        <f>'Opslag i listeform'!C24</f>
        <v>R</v>
      </c>
      <c r="B71" s="18" t="str">
        <f>IF('Opslag i listeform'!D24=0,"",'Opslag i listeform'!D24)</f>
        <v/>
      </c>
      <c r="C71" s="18" t="str">
        <f>IF('Opslag i listeform'!E24=0,"",'Opslag i listeform'!E24)</f>
        <v/>
      </c>
      <c r="D71" s="18">
        <f>IF('Opslag i listeform'!F24=0,"",'Opslag i listeform'!F24)</f>
        <v>1</v>
      </c>
      <c r="E71" s="18" t="str">
        <f>IF('Opslag i listeform'!G24=0,"",'Opslag i listeform'!G24)</f>
        <v/>
      </c>
      <c r="F71" s="24" t="str">
        <f>IF('Opslag i listeform'!I24=0,"",'Opslag i listeform'!I24)</f>
        <v/>
      </c>
      <c r="G71" s="24" t="str">
        <f>IF('Opslag i listeform'!J24=0,"",'Opslag i listeform'!J24)</f>
        <v/>
      </c>
      <c r="H71" s="24" t="str">
        <f>IF('Opslag i listeform'!K24=0,"",'Opslag i listeform'!K24)</f>
        <v/>
      </c>
      <c r="I71" s="24">
        <f>IF('Opslag i listeform'!L24=0,"",'Opslag i listeform'!L24)</f>
        <v>1</v>
      </c>
      <c r="J71" s="29">
        <f>IF('Opslag i listeform'!N24=0,"",'Opslag i listeform'!N24)</f>
        <v>5</v>
      </c>
      <c r="K71" s="29">
        <f>IF('Opslag i listeform'!O24=0,"",'Opslag i listeform'!O24)</f>
        <v>2</v>
      </c>
      <c r="L71" s="29" t="str">
        <f>IF('Opslag i listeform'!P24=0,"",'Opslag i listeform'!P24)</f>
        <v/>
      </c>
      <c r="M71" s="49">
        <f>IF('Opslag i listeform'!Q24=0,"",'Opslag i listeform'!Q24)</f>
        <v>1</v>
      </c>
    </row>
    <row r="72" spans="1:13" ht="13.9" customHeight="1"/>
    <row r="73" spans="1:13" ht="13.9" customHeight="1" thickBot="1">
      <c r="B73" t="s">
        <v>5</v>
      </c>
      <c r="F73" t="s">
        <v>7</v>
      </c>
      <c r="J73" t="s">
        <v>8</v>
      </c>
    </row>
    <row r="74" spans="1:13" ht="13.9" customHeight="1">
      <c r="A74" s="45" t="s">
        <v>35</v>
      </c>
      <c r="B74" s="14" t="s">
        <v>36</v>
      </c>
      <c r="C74" s="15" t="s">
        <v>37</v>
      </c>
      <c r="D74" s="15" t="s">
        <v>38</v>
      </c>
      <c r="E74" s="42" t="s">
        <v>39</v>
      </c>
      <c r="F74" s="21" t="s">
        <v>10</v>
      </c>
      <c r="G74" s="22" t="s">
        <v>13</v>
      </c>
      <c r="H74" s="22" t="s">
        <v>16</v>
      </c>
      <c r="I74" s="43" t="s">
        <v>19</v>
      </c>
      <c r="J74" s="26" t="s">
        <v>11</v>
      </c>
      <c r="K74" s="27" t="s">
        <v>14</v>
      </c>
      <c r="L74" s="27" t="s">
        <v>17</v>
      </c>
      <c r="M74" s="44" t="s">
        <v>20</v>
      </c>
    </row>
    <row r="75" spans="1:13" ht="13.9" customHeight="1" thickBot="1">
      <c r="A75" s="47" t="str">
        <f>'Opslag i listeform'!C25</f>
        <v>S</v>
      </c>
      <c r="B75" s="18" t="str">
        <f>IF('Opslag i listeform'!D25=0,"",'Opslag i listeform'!D25)</f>
        <v/>
      </c>
      <c r="C75" s="18" t="str">
        <f>IF('Opslag i listeform'!E25=0,"",'Opslag i listeform'!E25)</f>
        <v/>
      </c>
      <c r="D75" s="18">
        <f>IF('Opslag i listeform'!F25=0,"",'Opslag i listeform'!F25)</f>
        <v>1</v>
      </c>
      <c r="E75" s="18" t="str">
        <f>IF('Opslag i listeform'!G25=0,"",'Opslag i listeform'!G25)</f>
        <v/>
      </c>
      <c r="F75" s="24">
        <f>IF('Opslag i listeform'!I25=0,"",'Opslag i listeform'!I25)</f>
        <v>1</v>
      </c>
      <c r="G75" s="24" t="str">
        <f>IF('Opslag i listeform'!J25=0,"",'Opslag i listeform'!J25)</f>
        <v/>
      </c>
      <c r="H75" s="24" t="str">
        <f>IF('Opslag i listeform'!K25=0,"",'Opslag i listeform'!K25)</f>
        <v/>
      </c>
      <c r="I75" s="24">
        <f>IF('Opslag i listeform'!L25=0,"",'Opslag i listeform'!L25)</f>
        <v>1</v>
      </c>
      <c r="J75" s="29">
        <f>IF('Opslag i listeform'!N25=0,"",'Opslag i listeform'!N25)</f>
        <v>4</v>
      </c>
      <c r="K75" s="29">
        <f>IF('Opslag i listeform'!O25=0,"",'Opslag i listeform'!O25)</f>
        <v>1</v>
      </c>
      <c r="L75" s="29">
        <f>IF('Opslag i listeform'!P25=0,"",'Opslag i listeform'!P25)</f>
        <v>7</v>
      </c>
      <c r="M75" s="49">
        <f>IF('Opslag i listeform'!Q25=0,"",'Opslag i listeform'!Q25)</f>
        <v>2</v>
      </c>
    </row>
    <row r="76" spans="1:13" ht="13.9" customHeight="1"/>
    <row r="77" spans="1:13" ht="13.9" customHeight="1" thickBot="1">
      <c r="B77" t="s">
        <v>5</v>
      </c>
      <c r="F77" t="s">
        <v>7</v>
      </c>
      <c r="J77" t="s">
        <v>8</v>
      </c>
    </row>
    <row r="78" spans="1:13" ht="13.9" customHeight="1">
      <c r="A78" s="45" t="s">
        <v>35</v>
      </c>
      <c r="B78" s="14" t="s">
        <v>36</v>
      </c>
      <c r="C78" s="15" t="s">
        <v>37</v>
      </c>
      <c r="D78" s="15" t="s">
        <v>38</v>
      </c>
      <c r="E78" s="42" t="s">
        <v>39</v>
      </c>
      <c r="F78" s="21" t="s">
        <v>10</v>
      </c>
      <c r="G78" s="22" t="s">
        <v>13</v>
      </c>
      <c r="H78" s="22" t="s">
        <v>16</v>
      </c>
      <c r="I78" s="43" t="s">
        <v>19</v>
      </c>
      <c r="J78" s="26" t="s">
        <v>11</v>
      </c>
      <c r="K78" s="27" t="s">
        <v>14</v>
      </c>
      <c r="L78" s="27" t="s">
        <v>17</v>
      </c>
      <c r="M78" s="44" t="s">
        <v>20</v>
      </c>
    </row>
    <row r="79" spans="1:13" ht="13.9" customHeight="1" thickBot="1">
      <c r="A79" s="47" t="str">
        <f>'Opslag i listeform'!C26</f>
        <v>T</v>
      </c>
      <c r="B79" s="18" t="str">
        <f>IF('Opslag i listeform'!D26=0,"",'Opslag i listeform'!D26)</f>
        <v/>
      </c>
      <c r="C79" s="18" t="str">
        <f>IF('Opslag i listeform'!E26=0,"",'Opslag i listeform'!E26)</f>
        <v/>
      </c>
      <c r="D79" s="18" t="str">
        <f>IF('Opslag i listeform'!F26=0,"",'Opslag i listeform'!F26)</f>
        <v/>
      </c>
      <c r="E79" s="18">
        <f>IF('Opslag i listeform'!G26=0,"",'Opslag i listeform'!G26)</f>
        <v>1</v>
      </c>
      <c r="F79" s="24" t="str">
        <f>IF('Opslag i listeform'!I26=0,"",'Opslag i listeform'!I26)</f>
        <v/>
      </c>
      <c r="G79" s="24">
        <f>IF('Opslag i listeform'!J26=0,"",'Opslag i listeform'!J26)</f>
        <v>1</v>
      </c>
      <c r="H79" s="24" t="str">
        <f>IF('Opslag i listeform'!K26=0,"",'Opslag i listeform'!K26)</f>
        <v/>
      </c>
      <c r="I79" s="24">
        <f>IF('Opslag i listeform'!L26=0,"",'Opslag i listeform'!L26)</f>
        <v>1</v>
      </c>
      <c r="J79" s="29">
        <f>IF('Opslag i listeform'!N26=0,"",'Opslag i listeform'!N26)</f>
        <v>7</v>
      </c>
      <c r="K79" s="29" t="str">
        <f>IF('Opslag i listeform'!O26=0,"",'Opslag i listeform'!O26)</f>
        <v/>
      </c>
      <c r="L79" s="29" t="str">
        <f>IF('Opslag i listeform'!P26=0,"",'Opslag i listeform'!P26)</f>
        <v/>
      </c>
      <c r="M79" s="49">
        <f>IF('Opslag i listeform'!Q26=0,"",'Opslag i listeform'!Q26)</f>
        <v>5</v>
      </c>
    </row>
    <row r="80" spans="1:13" ht="13.9" customHeight="1"/>
    <row r="81" spans="1:13" ht="13.9" customHeight="1" thickBot="1">
      <c r="B81" t="s">
        <v>5</v>
      </c>
      <c r="F81" t="s">
        <v>7</v>
      </c>
      <c r="J81" t="s">
        <v>8</v>
      </c>
    </row>
    <row r="82" spans="1:13" ht="13.9" customHeight="1">
      <c r="A82" s="45" t="s">
        <v>35</v>
      </c>
      <c r="B82" s="14" t="s">
        <v>36</v>
      </c>
      <c r="C82" s="15" t="s">
        <v>37</v>
      </c>
      <c r="D82" s="15" t="s">
        <v>38</v>
      </c>
      <c r="E82" s="42" t="s">
        <v>39</v>
      </c>
      <c r="F82" s="21" t="s">
        <v>10</v>
      </c>
      <c r="G82" s="22" t="s">
        <v>13</v>
      </c>
      <c r="H82" s="22" t="s">
        <v>16</v>
      </c>
      <c r="I82" s="43" t="s">
        <v>19</v>
      </c>
      <c r="J82" s="26" t="s">
        <v>11</v>
      </c>
      <c r="K82" s="27" t="s">
        <v>14</v>
      </c>
      <c r="L82" s="27" t="s">
        <v>17</v>
      </c>
      <c r="M82" s="44" t="s">
        <v>20</v>
      </c>
    </row>
    <row r="83" spans="1:13" ht="13.9" customHeight="1" thickBot="1">
      <c r="A83" s="47" t="str">
        <f>'Opslag i listeform'!C27</f>
        <v>U</v>
      </c>
      <c r="B83" s="18" t="str">
        <f>IF('Opslag i listeform'!D27=0,"",'Opslag i listeform'!D27)</f>
        <v/>
      </c>
      <c r="C83" s="18" t="str">
        <f>IF('Opslag i listeform'!E27=0,"",'Opslag i listeform'!E27)</f>
        <v/>
      </c>
      <c r="D83" s="18">
        <f>IF('Opslag i listeform'!F27=0,"",'Opslag i listeform'!F27)</f>
        <v>1</v>
      </c>
      <c r="E83" s="18" t="str">
        <f>IF('Opslag i listeform'!G27=0,"",'Opslag i listeform'!G27)</f>
        <v/>
      </c>
      <c r="F83" s="24">
        <f>IF('Opslag i listeform'!I27=0,"",'Opslag i listeform'!I27)</f>
        <v>1</v>
      </c>
      <c r="G83" s="24">
        <f>IF('Opslag i listeform'!J27=0,"",'Opslag i listeform'!J27)</f>
        <v>1</v>
      </c>
      <c r="H83" s="24" t="str">
        <f>IF('Opslag i listeform'!K27=0,"",'Opslag i listeform'!K27)</f>
        <v/>
      </c>
      <c r="I83" s="24" t="str">
        <f>IF('Opslag i listeform'!L27=0,"",'Opslag i listeform'!L27)</f>
        <v/>
      </c>
      <c r="J83" s="29">
        <f>IF('Opslag i listeform'!N27=0,"",'Opslag i listeform'!N27)</f>
        <v>3</v>
      </c>
      <c r="K83" s="29">
        <f>IF('Opslag i listeform'!O27=0,"",'Opslag i listeform'!O27)</f>
        <v>21</v>
      </c>
      <c r="L83" s="29" t="str">
        <f>IF('Opslag i listeform'!P27=0,"",'Opslag i listeform'!P27)</f>
        <v/>
      </c>
      <c r="M83" s="49">
        <f>IF('Opslag i listeform'!Q27=0,"",'Opslag i listeform'!Q27)</f>
        <v>90</v>
      </c>
    </row>
    <row r="84" spans="1:13" ht="13.9" customHeight="1"/>
    <row r="85" spans="1:13" ht="13.9" customHeight="1" thickBot="1">
      <c r="B85" t="s">
        <v>5</v>
      </c>
      <c r="F85" t="s">
        <v>7</v>
      </c>
      <c r="J85" t="s">
        <v>8</v>
      </c>
    </row>
    <row r="86" spans="1:13" ht="13.9" customHeight="1">
      <c r="A86" s="45" t="s">
        <v>35</v>
      </c>
      <c r="B86" s="14" t="s">
        <v>36</v>
      </c>
      <c r="C86" s="15" t="s">
        <v>37</v>
      </c>
      <c r="D86" s="15" t="s">
        <v>38</v>
      </c>
      <c r="E86" s="42" t="s">
        <v>39</v>
      </c>
      <c r="F86" s="21" t="s">
        <v>10</v>
      </c>
      <c r="G86" s="22" t="s">
        <v>13</v>
      </c>
      <c r="H86" s="22" t="s">
        <v>16</v>
      </c>
      <c r="I86" s="43" t="s">
        <v>19</v>
      </c>
      <c r="J86" s="26" t="s">
        <v>11</v>
      </c>
      <c r="K86" s="27" t="s">
        <v>14</v>
      </c>
      <c r="L86" s="27" t="s">
        <v>17</v>
      </c>
      <c r="M86" s="44" t="s">
        <v>20</v>
      </c>
    </row>
    <row r="87" spans="1:13" ht="13.9" customHeight="1" thickBot="1">
      <c r="A87" s="47" t="str">
        <f>'Opslag i listeform'!C28</f>
        <v>V</v>
      </c>
      <c r="B87" s="18" t="str">
        <f>IF('Opslag i listeform'!D28=0,"",'Opslag i listeform'!D28)</f>
        <v/>
      </c>
      <c r="C87" s="18">
        <f>IF('Opslag i listeform'!E28=0,"",'Opslag i listeform'!E28)</f>
        <v>1</v>
      </c>
      <c r="D87" s="18" t="str">
        <f>IF('Opslag i listeform'!F28=0,"",'Opslag i listeform'!F28)</f>
        <v/>
      </c>
      <c r="E87" s="18" t="str">
        <f>IF('Opslag i listeform'!G28=0,"",'Opslag i listeform'!G28)</f>
        <v/>
      </c>
      <c r="F87" s="24">
        <f>IF('Opslag i listeform'!I28=0,"",'Opslag i listeform'!I28)</f>
        <v>1</v>
      </c>
      <c r="G87" s="24">
        <f>IF('Opslag i listeform'!J28=0,"",'Opslag i listeform'!J28)</f>
        <v>1</v>
      </c>
      <c r="H87" s="24" t="str">
        <f>IF('Opslag i listeform'!K28=0,"",'Opslag i listeform'!K28)</f>
        <v/>
      </c>
      <c r="I87" s="24" t="str">
        <f>IF('Opslag i listeform'!L28=0,"",'Opslag i listeform'!L28)</f>
        <v/>
      </c>
      <c r="J87" s="29" t="str">
        <f>IF('Opslag i listeform'!N28=0,"",'Opslag i listeform'!N28)</f>
        <v/>
      </c>
      <c r="K87" s="29">
        <f>IF('Opslag i listeform'!O28=0,"",'Opslag i listeform'!O28)</f>
        <v>11</v>
      </c>
      <c r="L87" s="29">
        <f>IF('Opslag i listeform'!P28=0,"",'Opslag i listeform'!P28)</f>
        <v>3</v>
      </c>
      <c r="M87" s="49">
        <f>IF('Opslag i listeform'!Q28=0,"",'Opslag i listeform'!Q28)</f>
        <v>421</v>
      </c>
    </row>
    <row r="88" spans="1:13" ht="13.9" customHeight="1"/>
    <row r="89" spans="1:13" ht="13.9" customHeight="1" thickBot="1">
      <c r="B89" t="s">
        <v>5</v>
      </c>
      <c r="F89" t="s">
        <v>7</v>
      </c>
      <c r="J89" t="s">
        <v>8</v>
      </c>
    </row>
    <row r="90" spans="1:13" ht="13.9" customHeight="1">
      <c r="A90" s="45" t="s">
        <v>35</v>
      </c>
      <c r="B90" s="14" t="s">
        <v>36</v>
      </c>
      <c r="C90" s="15" t="s">
        <v>37</v>
      </c>
      <c r="D90" s="15" t="s">
        <v>38</v>
      </c>
      <c r="E90" s="42" t="s">
        <v>39</v>
      </c>
      <c r="F90" s="21" t="s">
        <v>10</v>
      </c>
      <c r="G90" s="22" t="s">
        <v>13</v>
      </c>
      <c r="H90" s="22" t="s">
        <v>16</v>
      </c>
      <c r="I90" s="43" t="s">
        <v>19</v>
      </c>
      <c r="J90" s="26" t="s">
        <v>11</v>
      </c>
      <c r="K90" s="27" t="s">
        <v>14</v>
      </c>
      <c r="L90" s="27" t="s">
        <v>17</v>
      </c>
      <c r="M90" s="44" t="s">
        <v>20</v>
      </c>
    </row>
    <row r="91" spans="1:13" ht="13.9" customHeight="1" thickBot="1">
      <c r="A91" s="47" t="str">
        <f>'Opslag i listeform'!C29</f>
        <v>X</v>
      </c>
      <c r="B91" s="18" t="str">
        <f>IF('Opslag i listeform'!D29=0,"",'Opslag i listeform'!D29)</f>
        <v/>
      </c>
      <c r="C91" s="18" t="str">
        <f>IF('Opslag i listeform'!E29=0,"",'Opslag i listeform'!E29)</f>
        <v/>
      </c>
      <c r="D91" s="18" t="str">
        <f>IF('Opslag i listeform'!F29=0,"",'Opslag i listeform'!F29)</f>
        <v/>
      </c>
      <c r="E91" s="18" t="str">
        <f>IF('Opslag i listeform'!G29=0,"",'Opslag i listeform'!G29)</f>
        <v/>
      </c>
      <c r="F91" s="24" t="str">
        <f>IF('Opslag i listeform'!I29=0,"",'Opslag i listeform'!I29)</f>
        <v/>
      </c>
      <c r="G91" s="24" t="str">
        <f>IF('Opslag i listeform'!J29=0,"",'Opslag i listeform'!J29)</f>
        <v/>
      </c>
      <c r="H91" s="24" t="str">
        <f>IF('Opslag i listeform'!K29=0,"",'Opslag i listeform'!K29)</f>
        <v/>
      </c>
      <c r="I91" s="24" t="str">
        <f>IF('Opslag i listeform'!L29=0,"",'Opslag i listeform'!L29)</f>
        <v/>
      </c>
      <c r="J91" s="29" t="str">
        <f>IF('Opslag i listeform'!N29=0,"",'Opslag i listeform'!N29)</f>
        <v/>
      </c>
      <c r="K91" s="29" t="str">
        <f>IF('Opslag i listeform'!O29=0,"",'Opslag i listeform'!O29)</f>
        <v/>
      </c>
      <c r="L91" s="29" t="str">
        <f>IF('Opslag i listeform'!P29=0,"",'Opslag i listeform'!P29)</f>
        <v/>
      </c>
      <c r="M91" s="49" t="str">
        <f>IF('Opslag i listeform'!Q29=0,"",'Opslag i listeform'!Q29)</f>
        <v/>
      </c>
    </row>
    <row r="92" spans="1:13" ht="13.9" customHeight="1"/>
    <row r="93" spans="1:13" ht="13.9" customHeight="1" thickBot="1">
      <c r="B93" t="s">
        <v>5</v>
      </c>
      <c r="F93" t="s">
        <v>7</v>
      </c>
      <c r="J93" t="s">
        <v>8</v>
      </c>
    </row>
    <row r="94" spans="1:13" ht="13.9" customHeight="1">
      <c r="A94" s="45" t="s">
        <v>35</v>
      </c>
      <c r="B94" s="14" t="s">
        <v>36</v>
      </c>
      <c r="C94" s="15" t="s">
        <v>37</v>
      </c>
      <c r="D94" s="15" t="s">
        <v>38</v>
      </c>
      <c r="E94" s="42" t="s">
        <v>39</v>
      </c>
      <c r="F94" s="21" t="s">
        <v>10</v>
      </c>
      <c r="G94" s="22" t="s">
        <v>13</v>
      </c>
      <c r="H94" s="22" t="s">
        <v>16</v>
      </c>
      <c r="I94" s="43" t="s">
        <v>19</v>
      </c>
      <c r="J94" s="26" t="s">
        <v>11</v>
      </c>
      <c r="K94" s="27" t="s">
        <v>14</v>
      </c>
      <c r="L94" s="27" t="s">
        <v>17</v>
      </c>
      <c r="M94" s="44" t="s">
        <v>20</v>
      </c>
    </row>
    <row r="95" spans="1:13" ht="13.9" customHeight="1" thickBot="1">
      <c r="A95" s="47" t="str">
        <f>'Opslag i listeform'!C30</f>
        <v>Y</v>
      </c>
      <c r="B95" s="18" t="str">
        <f>IF('Opslag i listeform'!D30=0,"",'Opslag i listeform'!D30)</f>
        <v/>
      </c>
      <c r="C95" s="18" t="str">
        <f>IF('Opslag i listeform'!E30=0,"",'Opslag i listeform'!E30)</f>
        <v/>
      </c>
      <c r="D95" s="18" t="str">
        <f>IF('Opslag i listeform'!F30=0,"",'Opslag i listeform'!F30)</f>
        <v/>
      </c>
      <c r="E95" s="18" t="str">
        <f>IF('Opslag i listeform'!G30=0,"",'Opslag i listeform'!G30)</f>
        <v/>
      </c>
      <c r="F95" s="24" t="str">
        <f>IF('Opslag i listeform'!I30=0,"",'Opslag i listeform'!I30)</f>
        <v/>
      </c>
      <c r="G95" s="24" t="str">
        <f>IF('Opslag i listeform'!J30=0,"",'Opslag i listeform'!J30)</f>
        <v/>
      </c>
      <c r="H95" s="24" t="str">
        <f>IF('Opslag i listeform'!K30=0,"",'Opslag i listeform'!K30)</f>
        <v/>
      </c>
      <c r="I95" s="24" t="str">
        <f>IF('Opslag i listeform'!L30=0,"",'Opslag i listeform'!L30)</f>
        <v/>
      </c>
      <c r="J95" s="29" t="str">
        <f>IF('Opslag i listeform'!N30=0,"",'Opslag i listeform'!N30)</f>
        <v/>
      </c>
      <c r="K95" s="29" t="str">
        <f>IF('Opslag i listeform'!O30=0,"",'Opslag i listeform'!O30)</f>
        <v/>
      </c>
      <c r="L95" s="29" t="str">
        <f>IF('Opslag i listeform'!P30=0,"",'Opslag i listeform'!P30)</f>
        <v/>
      </c>
      <c r="M95" s="49" t="str">
        <f>IF('Opslag i listeform'!Q30=0,"",'Opslag i listeform'!Q30)</f>
        <v/>
      </c>
    </row>
    <row r="96" spans="1:13" ht="13.9" customHeight="1"/>
    <row r="97" spans="1:13" ht="13.9" customHeight="1" thickBot="1">
      <c r="B97" t="s">
        <v>5</v>
      </c>
      <c r="F97" t="s">
        <v>7</v>
      </c>
      <c r="J97" t="s">
        <v>8</v>
      </c>
    </row>
    <row r="98" spans="1:13" ht="13.9" customHeight="1">
      <c r="A98" s="45" t="s">
        <v>35</v>
      </c>
      <c r="B98" s="14" t="s">
        <v>36</v>
      </c>
      <c r="C98" s="15" t="s">
        <v>37</v>
      </c>
      <c r="D98" s="15" t="s">
        <v>38</v>
      </c>
      <c r="E98" s="42" t="s">
        <v>39</v>
      </c>
      <c r="F98" s="21" t="s">
        <v>10</v>
      </c>
      <c r="G98" s="22" t="s">
        <v>13</v>
      </c>
      <c r="H98" s="22" t="s">
        <v>16</v>
      </c>
      <c r="I98" s="43" t="s">
        <v>19</v>
      </c>
      <c r="J98" s="26" t="s">
        <v>11</v>
      </c>
      <c r="K98" s="27" t="s">
        <v>14</v>
      </c>
      <c r="L98" s="27" t="s">
        <v>17</v>
      </c>
      <c r="M98" s="44" t="s">
        <v>20</v>
      </c>
    </row>
    <row r="99" spans="1:13" ht="13.9" customHeight="1" thickBot="1">
      <c r="A99" s="47" t="str">
        <f>'Opslag i listeform'!C31</f>
        <v>Z</v>
      </c>
      <c r="B99" s="18" t="str">
        <f>IF('Opslag i listeform'!D31=0,"",'Opslag i listeform'!D31)</f>
        <v/>
      </c>
      <c r="C99" s="18" t="str">
        <f>IF('Opslag i listeform'!E31=0,"",'Opslag i listeform'!E31)</f>
        <v/>
      </c>
      <c r="D99" s="18" t="str">
        <f>IF('Opslag i listeform'!F31=0,"",'Opslag i listeform'!F31)</f>
        <v/>
      </c>
      <c r="E99" s="18" t="str">
        <f>IF('Opslag i listeform'!G31=0,"",'Opslag i listeform'!G31)</f>
        <v/>
      </c>
      <c r="F99" s="24" t="str">
        <f>IF('Opslag i listeform'!I31=0,"",'Opslag i listeform'!I31)</f>
        <v/>
      </c>
      <c r="G99" s="24" t="str">
        <f>IF('Opslag i listeform'!J31=0,"",'Opslag i listeform'!J31)</f>
        <v/>
      </c>
      <c r="H99" s="24" t="str">
        <f>IF('Opslag i listeform'!K31=0,"",'Opslag i listeform'!K31)</f>
        <v/>
      </c>
      <c r="I99" s="24" t="str">
        <f>IF('Opslag i listeform'!L31=0,"",'Opslag i listeform'!L31)</f>
        <v/>
      </c>
      <c r="J99" s="29" t="str">
        <f>IF('Opslag i listeform'!N31=0,"",'Opslag i listeform'!N31)</f>
        <v/>
      </c>
      <c r="K99" s="29" t="str">
        <f>IF('Opslag i listeform'!O31=0,"",'Opslag i listeform'!O31)</f>
        <v/>
      </c>
      <c r="L99" s="29" t="str">
        <f>IF('Opslag i listeform'!P31=0,"",'Opslag i listeform'!P31)</f>
        <v/>
      </c>
      <c r="M99" s="49" t="str">
        <f>IF('Opslag i listeform'!Q31=0,"",'Opslag i listeform'!Q31)</f>
        <v/>
      </c>
    </row>
    <row r="100" spans="1:13"/>
    <row r="101" spans="1:13"/>
    <row r="102" spans="1:13"/>
    <row r="103" spans="1:13"/>
    <row r="104" spans="1:13"/>
  </sheetData>
  <pageMargins left="0.7" right="0.7" top="0.75" bottom="0.75" header="0.3" footer="0.3"/>
  <pageSetup paperSize="9" orientation="portrait" r:id="rId1"/>
  <headerFooter differentFirst="1">
    <firstHeader>&amp;LNedenfor er de datagjorte opslag fra arket "Opslag i listeform" i print- og klippevenligt format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62F2466302E944BBD067140674196C" ma:contentTypeVersion="15" ma:contentTypeDescription="Opret et nyt dokument." ma:contentTypeScope="" ma:versionID="b437ae1d465b89998bda569018c45a2a">
  <xsd:schema xmlns:xsd="http://www.w3.org/2001/XMLSchema" xmlns:xs="http://www.w3.org/2001/XMLSchema" xmlns:p="http://schemas.microsoft.com/office/2006/metadata/properties" xmlns:ns2="8326120d-f058-4441-bca3-4bd577647517" xmlns:ns3="2f192529-d9b5-4d15-8d90-5e9c953c680a" targetNamespace="http://schemas.microsoft.com/office/2006/metadata/properties" ma:root="true" ma:fieldsID="71446b5d19c6c9d4928a505aa7d1966f" ns2:_="" ns3:_="">
    <xsd:import namespace="8326120d-f058-4441-bca3-4bd577647517"/>
    <xsd:import namespace="2f192529-d9b5-4d15-8d90-5e9c953c68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6120d-f058-4441-bca3-4bd5776475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5cd08861-88c0-49b2-8510-903f698cfa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92529-d9b5-4d15-8d90-5e9c953c68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6c18f79-5d4f-49f3-a958-a6aad5e59f03}" ma:internalName="TaxCatchAll" ma:showField="CatchAllData" ma:web="2f192529-d9b5-4d15-8d90-5e9c953c68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26120d-f058-4441-bca3-4bd577647517">
      <Terms xmlns="http://schemas.microsoft.com/office/infopath/2007/PartnerControls"/>
    </lcf76f155ced4ddcb4097134ff3c332f>
    <TaxCatchAll xmlns="2f192529-d9b5-4d15-8d90-5e9c953c680a" xsi:nil="true"/>
  </documentManagement>
</p:properties>
</file>

<file path=customXml/itemProps1.xml><?xml version="1.0" encoding="utf-8"?>
<ds:datastoreItem xmlns:ds="http://schemas.openxmlformats.org/officeDocument/2006/customXml" ds:itemID="{2BF349D1-A703-4316-A3FB-1719E7814B11}"/>
</file>

<file path=customXml/itemProps2.xml><?xml version="1.0" encoding="utf-8"?>
<ds:datastoreItem xmlns:ds="http://schemas.openxmlformats.org/officeDocument/2006/customXml" ds:itemID="{E8DDEFFA-FD7E-489E-86FE-B5FC1783B7D3}"/>
</file>

<file path=customXml/itemProps3.xml><?xml version="1.0" encoding="utf-8"?>
<ds:datastoreItem xmlns:ds="http://schemas.openxmlformats.org/officeDocument/2006/customXml" ds:itemID="{38224C07-B424-4CA1-906E-1294699749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Karl-Otto Nymark Markussen (kom)</dc:creator>
  <cp:keywords/>
  <dc:description/>
  <cp:lastModifiedBy>Steen Juhl Møller (STJM)</cp:lastModifiedBy>
  <cp:revision/>
  <dcterms:created xsi:type="dcterms:W3CDTF">2025-01-08T10:48:15Z</dcterms:created>
  <dcterms:modified xsi:type="dcterms:W3CDTF">2026-05-07T08:03:27Z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0x0101002162F2466302E944BBD067140674196C</vt:lpwstr>
  </property>
  <property fmtid="{D5CDD505-2E9C-101B-9397-08002B2CF9AE}" pid="3" name="MediaServiceImageTags">
    <vt:lpwstr/>
  </property>
</Properties>
</file>